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r:id="rId27"/>
    <sheet name="Форма 4.2.4 | Т-подкл" sheetId="633" r:id="rId28"/>
    <sheet name="Форма 1.0.1 | Т-подкл(инд)" sheetId="617" state="veryHidden" r:id="rId29"/>
    <sheet name="Форма 4.2.5 | Т-подкл(инд)" sheetId="632" state="veryHidden" r:id="rId30"/>
    <sheet name="Форма 1.0.1 | Форма 4.7" sheetId="622" state="veryHidden" r:id="rId31"/>
    <sheet name="Форма 4.7" sheetId="608" state="veryHidden"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Т-подкл'!$M$19:$AG$34</definedName>
    <definedName name="checkCell_List06_10_double_date">'Форма 4.2.4 | Т-подкл'!$AH$19:$AH$34</definedName>
    <definedName name="checkCell_List06_10_plata">'Форма 4.2.4 | Т-подкл'!$Z$15:$AA$34</definedName>
    <definedName name="checkCell_List06_10_unique">'Форма 4.2.4 | Т-подкл'!$AI$19:$AI$34</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Т-подкл'!$V$18:$V$34</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Т-подкл'!$N$18:$N$34</definedName>
    <definedName name="flagTS">'Форма 4.2.4 | Т-подкл'!$R$18:$R$34</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REESTR_MO!$A$2:$D$476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Т-подкл'!$AF$19:$AF$34</definedName>
    <definedName name="List06_10_note">'Форма 4.2.4 | Т-подкл'!$AG$19:$AG$34</definedName>
    <definedName name="List06_10_Period">'Форма 4.2.4 | Т-подкл'!$Z$19:$AE$34</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4.8'!$H$11:$H$47</definedName>
    <definedName name="List12_note">'Форма 4.8'!$I$10:$I$47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4.8'!$E$15:$E$31</definedName>
    <definedName name="pCng_List12_2">'Форма 4.8'!$E$33:$E$34</definedName>
    <definedName name="pCng_List12_6">'Форма 4.8'!$E$46:$E$47</definedName>
    <definedName name="pDbl_List12_5">'Форма 4.8'!$G$43:$G$44</definedName>
    <definedName name="pDbl_List12_5_copy">'Форма 4.8'!$L$43:$L$44</definedName>
    <definedName name="pDbl_List12_5_copy2">'Форма 4.8'!$K$43:$K$44</definedName>
    <definedName name="pDel_Comm">Комментарии!$C$11:$C$15</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Т-подкл'!$N$19:$AF$34,'Форма 4.2.4 | Т-подкл'!$N$19:$AF$34,'Форма 4.2.4 | Т-подкл'!$N$19:$AF$34</definedName>
    <definedName name="pDel_List06_10_5">'Форма 4.2.4 | Т-подкл'!$K$19:$K$34</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4.8'!$C$15:$C$31</definedName>
    <definedName name="pDel_List12_2">'Форма 4.8'!$C$33:$C$34</definedName>
    <definedName name="pDel_List12_3">'Форма 4.8'!$C$37:$C$38</definedName>
    <definedName name="pDel_List12_4">'Форма 4.8'!$C$40:$C$41</definedName>
    <definedName name="pDel_List12_5">'Форма 4.8'!$C$43:$C$44</definedName>
    <definedName name="pDel_List12_6">'Форма 4.8'!$C$46:$C$47</definedName>
    <definedName name="periodEnd">Титульный!$F$12</definedName>
    <definedName name="periodStart">Титульный!$F$11</definedName>
    <definedName name="pIns_Comm">Комментарии!$E$15</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Т-подкл'!$AF$15:$AF$34</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4.8'!$E$31</definedName>
    <definedName name="pIns_List12_2">'Форма 4.8'!$E$34</definedName>
    <definedName name="pIns_List12_3">'Форма 4.8'!$E$38</definedName>
    <definedName name="pIns_List12_4">'Форма 4.8'!$E$41</definedName>
    <definedName name="pIns_List12_5">'Форма 4.8'!$E$44</definedName>
    <definedName name="pIns_List12_6">'Форма 4.8'!$E$47</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REESTR_ORG!$A$2:$J$147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A30" i="633"/>
  <c r="AA28" i="633"/>
  <c r="AA26" i="633"/>
  <c r="N7" i="633" l="1"/>
  <c r="N8" i="633"/>
  <c r="N9" i="633"/>
  <c r="N10" i="633"/>
  <c r="N18" i="633"/>
  <c r="R18" i="633" s="1"/>
  <c r="Y18" i="633" s="1"/>
  <c r="Z18" i="633" s="1"/>
  <c r="AA18" i="633" s="1"/>
  <c r="AB18" i="633" s="1"/>
  <c r="AC18" i="633" s="1"/>
  <c r="AE18" i="633" s="1"/>
  <c r="AG18" i="633" s="1"/>
  <c r="N19" i="633"/>
  <c r="AA24" i="633"/>
  <c r="AI23" i="633"/>
  <c r="AA27" i="633"/>
  <c r="AI26" i="633"/>
  <c r="AA29" i="633"/>
  <c r="AI28" i="633"/>
  <c r="AA31" i="633"/>
  <c r="AI30" i="633"/>
  <c r="L19" i="633"/>
  <c r="L23" i="633"/>
  <c r="AH28" i="633"/>
  <c r="L20" i="633"/>
  <c r="AH23" i="633"/>
  <c r="L21" i="633"/>
  <c r="AH30" i="633"/>
  <c r="AH26" i="633"/>
  <c r="L22" i="633"/>
  <c r="H12" i="644" l="1"/>
  <c r="H11" i="644"/>
  <c r="H9" i="644"/>
  <c r="H8" i="644"/>
  <c r="H7" i="644"/>
  <c r="H13" i="622"/>
  <c r="H12" i="622"/>
  <c r="H9" i="622"/>
  <c r="H8" i="622"/>
  <c r="H13" i="618"/>
  <c r="H12" i="618"/>
  <c r="H9" i="618"/>
  <c r="H8" i="618"/>
  <c r="R14" i="601"/>
  <c r="H13" i="644" s="1"/>
  <c r="R13" i="601"/>
  <c r="R12" i="601"/>
  <c r="P12" i="601"/>
  <c r="F9" i="644"/>
  <c r="F8" i="644"/>
  <c r="M12" i="601"/>
  <c r="F13" i="644"/>
  <c r="F11" i="644"/>
  <c r="M14" i="601"/>
  <c r="F10" i="644"/>
  <c r="M13" i="601"/>
  <c r="F12" i="644"/>
  <c r="O7" i="627" l="1"/>
  <c r="O8" i="627"/>
  <c r="O9" i="627"/>
  <c r="O10" i="627"/>
  <c r="O17" i="627"/>
  <c r="P17" i="627" s="1"/>
  <c r="Q17" i="627" s="1"/>
  <c r="R17" i="627" s="1"/>
  <c r="S17" i="627" s="1"/>
  <c r="U17" i="627" s="1"/>
  <c r="V17" i="627" s="1"/>
  <c r="W17" i="627" s="1"/>
  <c r="Z24" i="627"/>
  <c r="Q25" i="627"/>
  <c r="B2" i="525"/>
  <c r="Y23" i="627"/>
  <c r="L21" i="627"/>
  <c r="L19" i="627"/>
  <c r="L18" i="627"/>
  <c r="E3" i="437"/>
  <c r="L20" i="627"/>
  <c r="L23" i="627"/>
  <c r="B3" i="525"/>
  <c r="X24" i="627"/>
  <c r="L24" i="627"/>
  <c r="O7" i="632" l="1"/>
  <c r="O8" i="632"/>
  <c r="O9" i="632"/>
  <c r="O10" i="632"/>
  <c r="O18" i="632"/>
  <c r="P18" i="632" s="1"/>
  <c r="Q18" i="632" s="1"/>
  <c r="R18" i="632" s="1"/>
  <c r="S18" i="632" s="1"/>
  <c r="T18" i="632" s="1"/>
  <c r="V18" i="632" s="1"/>
  <c r="X18" i="632" s="1"/>
  <c r="R24" i="632"/>
  <c r="L23" i="632"/>
  <c r="L22" i="632"/>
  <c r="L21" i="632"/>
  <c r="L19" i="632"/>
  <c r="L20"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8" i="643"/>
  <c r="L20" i="642"/>
  <c r="L243" i="471"/>
  <c r="L242" i="471"/>
  <c r="L244" i="471"/>
  <c r="L21" i="642"/>
  <c r="L238" i="471"/>
  <c r="X24" i="642"/>
  <c r="F12" i="643"/>
  <c r="L18" i="642"/>
  <c r="F13" i="643"/>
  <c r="L241" i="471"/>
  <c r="L240" i="471"/>
  <c r="L22" i="642"/>
  <c r="L19" i="642"/>
  <c r="L23" i="642"/>
  <c r="F11" i="643"/>
  <c r="X244" i="471"/>
  <c r="L239" i="471"/>
  <c r="F10" i="643"/>
  <c r="L24" i="642"/>
  <c r="F9"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6" i="640"/>
  <c r="L225" i="471"/>
  <c r="L22" i="640"/>
  <c r="F11" i="641"/>
  <c r="L224" i="471"/>
  <c r="L24" i="640"/>
  <c r="L226" i="471"/>
  <c r="L221" i="471"/>
  <c r="F10" i="641"/>
  <c r="F9" i="641"/>
  <c r="L220" i="471"/>
  <c r="F13" i="641"/>
  <c r="L20" i="640"/>
  <c r="F12" i="641"/>
  <c r="L21" i="640"/>
  <c r="L222" i="471"/>
  <c r="X226" i="471"/>
  <c r="L25" i="640"/>
  <c r="L23" i="640"/>
  <c r="F8" i="641"/>
  <c r="X26" i="640"/>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0" i="628"/>
  <c r="O9" i="628"/>
  <c r="O8" i="628"/>
  <c r="O7" i="628"/>
  <c r="O17" i="630"/>
  <c r="P17" i="630" s="1"/>
  <c r="Q17" i="630" s="1"/>
  <c r="R17" i="630" s="1"/>
  <c r="S17" i="630" s="1"/>
  <c r="U17" i="630" s="1"/>
  <c r="V17" i="630" s="1"/>
  <c r="O10" i="630"/>
  <c r="O9" i="630"/>
  <c r="O8" i="630"/>
  <c r="O7" i="630"/>
  <c r="O10" i="629"/>
  <c r="O9" i="629"/>
  <c r="O8" i="629"/>
  <c r="O7" i="629"/>
  <c r="X91" i="471"/>
  <c r="X55" i="471"/>
  <c r="L55" i="471"/>
  <c r="F12" i="639"/>
  <c r="L194" i="471"/>
  <c r="Y148" i="471"/>
  <c r="L165" i="471"/>
  <c r="L128" i="471"/>
  <c r="F9" i="636"/>
  <c r="L183" i="471"/>
  <c r="F12" i="638"/>
  <c r="F11" i="639"/>
  <c r="L103" i="471"/>
  <c r="L70" i="471"/>
  <c r="F10" i="635"/>
  <c r="L33" i="471"/>
  <c r="L162" i="471"/>
  <c r="L163" i="471"/>
  <c r="F13" i="637"/>
  <c r="X149" i="471"/>
  <c r="F12" i="635"/>
  <c r="L91" i="471"/>
  <c r="L108" i="471"/>
  <c r="L180" i="471"/>
  <c r="F11" i="637"/>
  <c r="L32" i="471"/>
  <c r="L86" i="471"/>
  <c r="F9" i="638"/>
  <c r="F11" i="634"/>
  <c r="F12" i="636"/>
  <c r="L179" i="471"/>
  <c r="L53" i="471"/>
  <c r="L182" i="471"/>
  <c r="L87" i="471"/>
  <c r="L126" i="471"/>
  <c r="L166" i="471"/>
  <c r="L50" i="471"/>
  <c r="L54" i="471"/>
  <c r="L105" i="471"/>
  <c r="F13" i="638"/>
  <c r="F8" i="635"/>
  <c r="L125" i="471"/>
  <c r="L130" i="471"/>
  <c r="X167" i="471"/>
  <c r="L106" i="471"/>
  <c r="F9" i="639"/>
  <c r="L69" i="471"/>
  <c r="F13" i="636"/>
  <c r="AH197" i="471"/>
  <c r="F11" i="635"/>
  <c r="F8" i="636"/>
  <c r="F11" i="636"/>
  <c r="F12" i="637"/>
  <c r="X73" i="471"/>
  <c r="L109" i="471"/>
  <c r="F10" i="638"/>
  <c r="L88" i="471"/>
  <c r="L146" i="471"/>
  <c r="L104" i="471"/>
  <c r="F10" i="634"/>
  <c r="L197" i="471"/>
  <c r="F10" i="636"/>
  <c r="L145" i="471"/>
  <c r="L31" i="471"/>
  <c r="L72" i="471"/>
  <c r="F13" i="634"/>
  <c r="F8" i="639"/>
  <c r="L127" i="471"/>
  <c r="L143" i="471"/>
  <c r="L144" i="471"/>
  <c r="L68" i="471"/>
  <c r="L52" i="471"/>
  <c r="L149" i="471"/>
  <c r="F9" i="634"/>
  <c r="L161" i="471"/>
  <c r="F11" i="638"/>
  <c r="F9" i="637"/>
  <c r="L37" i="471"/>
  <c r="L90" i="471"/>
  <c r="Y130" i="471"/>
  <c r="AD108" i="471"/>
  <c r="X37" i="471"/>
  <c r="F10" i="639"/>
  <c r="L34" i="471"/>
  <c r="Y166" i="471"/>
  <c r="F10" i="637"/>
  <c r="F8" i="637"/>
  <c r="L49" i="471"/>
  <c r="L196" i="471"/>
  <c r="F8" i="638"/>
  <c r="L35" i="471"/>
  <c r="L73" i="471"/>
  <c r="L195" i="471"/>
  <c r="AC120" i="471"/>
  <c r="L167" i="471"/>
  <c r="F12" i="634"/>
  <c r="L164" i="471"/>
  <c r="Y183" i="471"/>
  <c r="AC109" i="471"/>
  <c r="L36" i="471"/>
  <c r="L71" i="471"/>
  <c r="AC110" i="471"/>
  <c r="Y90" i="471"/>
  <c r="L181" i="471"/>
  <c r="F9" i="635"/>
  <c r="L51" i="471"/>
  <c r="L120" i="471"/>
  <c r="L131" i="471"/>
  <c r="F13" i="635"/>
  <c r="L67" i="471"/>
  <c r="L85" i="471"/>
  <c r="L193" i="471"/>
  <c r="X131" i="471"/>
  <c r="F8" i="634"/>
  <c r="L110" i="471"/>
  <c r="L148" i="471"/>
  <c r="F13"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6"/>
  <c r="L24" i="624"/>
  <c r="L25" i="626"/>
  <c r="L18" i="625"/>
  <c r="L18" i="624"/>
  <c r="L23" i="625"/>
  <c r="L22" i="624"/>
  <c r="X26" i="626"/>
  <c r="L20" i="624"/>
  <c r="L20" i="625"/>
  <c r="L24" i="626"/>
  <c r="L21" i="624"/>
  <c r="L19" i="624"/>
  <c r="L19" i="625"/>
  <c r="X24" i="624"/>
  <c r="L23" i="626"/>
  <c r="L26" i="626"/>
  <c r="X24" i="625"/>
  <c r="L20" i="626"/>
  <c r="L23" i="624"/>
  <c r="L22" i="625"/>
  <c r="L22" i="626"/>
  <c r="L21" i="625"/>
  <c r="L24" i="625"/>
  <c r="V19" i="626" l="1"/>
  <c r="W19" i="626" s="1"/>
  <c r="V17" i="625"/>
  <c r="W17" i="625" s="1"/>
  <c r="V17" i="624"/>
  <c r="W17" i="624" s="1"/>
  <c r="Q25" i="631"/>
  <c r="Z24" i="631"/>
  <c r="AA23" i="631"/>
  <c r="O17" i="631"/>
  <c r="P17" i="631" s="1"/>
  <c r="Q17" i="631" s="1"/>
  <c r="R17" i="631" s="1"/>
  <c r="S17" i="631" s="1"/>
  <c r="Q25" i="630"/>
  <c r="Z24" i="630"/>
  <c r="W17" i="630"/>
  <c r="X24" i="631"/>
  <c r="L20" i="631"/>
  <c r="L23" i="631"/>
  <c r="L18" i="630"/>
  <c r="L20" i="630"/>
  <c r="L19" i="630"/>
  <c r="L21" i="631"/>
  <c r="L24" i="631"/>
  <c r="L18" i="631"/>
  <c r="X24" i="630"/>
  <c r="L24" i="630"/>
  <c r="L21" i="630"/>
  <c r="L22" i="631"/>
  <c r="L19" i="631"/>
  <c r="L23" i="630"/>
  <c r="Y23" i="631"/>
  <c r="Y23" i="630"/>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19" i="629"/>
  <c r="X24" i="629"/>
  <c r="AC25" i="628"/>
  <c r="L21" i="628"/>
  <c r="L23" i="628"/>
  <c r="L20" i="628"/>
  <c r="L20" i="629"/>
  <c r="L24" i="628"/>
  <c r="Y23" i="629"/>
  <c r="AC24" i="628"/>
  <c r="L23" i="629"/>
  <c r="AD23" i="628"/>
  <c r="L25" i="628"/>
  <c r="L21" i="629"/>
  <c r="L24" i="629"/>
  <c r="L18" i="628"/>
  <c r="E2" i="437"/>
  <c r="L19" i="628"/>
  <c r="L18"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17"/>
  <c r="F11" i="618"/>
  <c r="F8" i="618"/>
  <c r="F8" i="622"/>
  <c r="F13" i="616"/>
  <c r="F13" i="618"/>
  <c r="F10" i="618"/>
  <c r="F340" i="471"/>
  <c r="F337" i="471"/>
  <c r="F341" i="471"/>
  <c r="F9" i="616"/>
  <c r="F12" i="618"/>
  <c r="F9" i="614"/>
  <c r="F8" i="616"/>
  <c r="F12" i="622"/>
  <c r="F10" i="616"/>
  <c r="M302" i="471"/>
  <c r="F9" i="618"/>
  <c r="M307" i="471"/>
  <c r="F10" i="622"/>
  <c r="F13" i="622"/>
  <c r="F13" i="614"/>
  <c r="F8" i="617"/>
  <c r="F11" i="616"/>
  <c r="F338" i="471"/>
  <c r="F10" i="617"/>
  <c r="F10" i="614"/>
  <c r="F12" i="614"/>
  <c r="F342" i="471"/>
  <c r="F9" i="622"/>
  <c r="M297" i="471"/>
  <c r="F9" i="617"/>
  <c r="F13" i="617"/>
  <c r="F11" i="622"/>
  <c r="F12" i="616"/>
  <c r="F339" i="471"/>
  <c r="F11" i="614"/>
  <c r="F12" i="617"/>
  <c r="F8" i="614"/>
</calcChain>
</file>

<file path=xl/sharedStrings.xml><?xml version="1.0" encoding="utf-8"?>
<sst xmlns="http://schemas.openxmlformats.org/spreadsheetml/2006/main" count="4960" uniqueCount="2398">
  <si>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</si>
  <si>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</si>
  <si>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</si>
  <si>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</si>
  <si>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</si>
  <si>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</si>
  <si>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</si>
  <si>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</si>
  <si>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</si>
  <si>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</si>
  <si>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</si>
  <si>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</si>
  <si>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</si>
  <si>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</si>
  <si>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</si>
  <si>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</si>
  <si>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</si>
  <si>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</si>
  <si>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</si>
  <si>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</si>
  <si>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</si>
  <si>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</si>
  <si>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</si>
  <si>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</si>
  <si>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</si>
  <si>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</si>
  <si>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</si>
  <si>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</si>
  <si>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</si>
  <si>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</si>
  <si>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</si>
  <si>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</si>
  <si>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</si>
  <si>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</si>
  <si>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</si>
  <si>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</si>
  <si>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</si>
  <si>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</si>
  <si>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</si>
  <si>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</si>
  <si>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</si>
  <si>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</si>
  <si>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</si>
  <si>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</si>
  <si>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</si>
  <si>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</si>
  <si>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</si>
  <si>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</si>
  <si>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</si>
  <si>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</si>
  <si>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</si>
  <si>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</si>
  <si>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</si>
  <si>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</si>
  <si>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</si>
  <si>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</si>
  <si>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</si>
  <si>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</si>
  <si>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</si>
  <si>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</si>
  <si>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</si>
  <si>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</si>
  <si>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</si>
  <si>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</si>
  <si>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</si>
  <si>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</si>
  <si>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</si>
  <si>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</si>
  <si>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</si>
  <si>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</si>
  <si>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</si>
  <si>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</si>
  <si>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</si>
  <si>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</si>
  <si>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</si>
  <si>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</si>
  <si>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</si>
  <si>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</si>
  <si>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</si>
  <si>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</si>
  <si>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</si>
  <si>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</si>
  <si>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</si>
  <si>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</si>
  <si>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</si>
  <si>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</si>
  <si>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</si>
  <si>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</si>
  <si>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</si>
  <si>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</si>
  <si>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</si>
  <si>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</si>
  <si>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</si>
  <si>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</si>
  <si>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</si>
  <si>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</si>
  <si>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</si>
  <si>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</si>
  <si>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</si>
  <si>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</si>
  <si>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</si>
  <si>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</si>
  <si>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</si>
  <si>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</si>
  <si>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</si>
  <si>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</si>
  <si>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</si>
  <si>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</si>
  <si>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</si>
  <si>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</si>
  <si>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</si>
  <si>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</si>
  <si>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</si>
  <si>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</si>
  <si>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</si>
  <si>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</si>
  <si>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</si>
  <si>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</si>
  <si>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</si>
  <si>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</si>
  <si>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</si>
  <si>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</si>
  <si>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</si>
  <si>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</si>
  <si>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</si>
  <si>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</si>
  <si>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</si>
  <si>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</si>
  <si>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</si>
  <si>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</si>
  <si>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</si>
  <si>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</si>
  <si>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</si>
  <si>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</si>
  <si>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</si>
  <si>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</si>
  <si>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</si>
  <si>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</si>
  <si>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</si>
  <si>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</si>
  <si>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</si>
  <si>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</si>
  <si>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</si>
  <si>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</si>
  <si>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</si>
  <si>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</si>
  <si>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</si>
  <si>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</si>
  <si>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</si>
  <si>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</si>
  <si>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</si>
  <si>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</si>
  <si>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</si>
  <si>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</si>
  <si>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</si>
  <si>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</si>
  <si>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</si>
  <si>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</si>
  <si>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</si>
  <si>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</si>
  <si>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</si>
  <si>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</si>
  <si>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</si>
  <si>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</si>
  <si>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</si>
  <si>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</si>
  <si>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</si>
  <si>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</si>
  <si>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</si>
  <si>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</si>
  <si>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</si>
  <si>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</si>
  <si>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</si>
  <si>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</si>
  <si>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</si>
  <si>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</si>
  <si>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</si>
  <si>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</si>
  <si>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</si>
  <si>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</si>
  <si>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</si>
  <si>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</si>
  <si>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</si>
  <si>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</si>
  <si>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</si>
  <si>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</si>
  <si>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</si>
  <si>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</si>
  <si>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</si>
  <si>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</si>
  <si>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</si>
  <si>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</si>
  <si>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</si>
  <si>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</si>
  <si>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</si>
  <si>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</si>
  <si>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</si>
  <si>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</si>
  <si>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</si>
  <si>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</si>
  <si>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</si>
  <si>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</si>
  <si>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</si>
  <si>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</si>
  <si>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</si>
  <si>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</si>
  <si>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</si>
  <si>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</si>
  <si>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</si>
  <si>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</si>
  <si>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</si>
  <si>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</si>
  <si>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</si>
  <si>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</si>
  <si>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</si>
  <si>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</si>
  <si>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</si>
  <si>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</si>
  <si>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</si>
  <si>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</si>
  <si>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</si>
  <si>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</si>
  <si>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</si>
  <si>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</si>
  <si>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</si>
  <si>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</si>
  <si>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</si>
  <si>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</si>
  <si>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</si>
  <si>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</si>
  <si>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</si>
  <si>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</si>
  <si>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</si>
  <si>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</si>
  <si>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</si>
  <si>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</si>
  <si>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</si>
  <si>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</si>
  <si>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</si>
  <si>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</si>
  <si>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</si>
  <si>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</si>
  <si>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</si>
  <si>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</si>
  <si>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</si>
  <si>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</si>
  <si>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</si>
  <si>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</si>
  <si>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</si>
  <si>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</si>
  <si>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</si>
  <si>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</si>
  <si>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</si>
  <si>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</si>
  <si>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</si>
  <si>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</si>
  <si>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</si>
  <si>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</si>
  <si>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</si>
  <si>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</si>
  <si>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</si>
  <si>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</si>
  <si>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</si>
  <si>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</si>
  <si>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</si>
  <si>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</si>
  <si>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</si>
  <si>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</si>
  <si>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</si>
  <si>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</si>
  <si>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</si>
  <si>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</si>
  <si>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</si>
  <si>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</si>
  <si>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</si>
  <si>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</si>
  <si>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</si>
  <si>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</si>
  <si>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</si>
  <si>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</si>
  <si>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</si>
  <si>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</si>
  <si>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</si>
  <si>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</si>
  <si>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</si>
  <si>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</si>
  <si>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</si>
  <si>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</si>
  <si>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</si>
  <si>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</si>
  <si>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</si>
  <si>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</si>
  <si>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</si>
  <si>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</si>
  <si>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</si>
  <si>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</si>
  <si>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</si>
  <si>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</si>
  <si>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</si>
  <si>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</si>
  <si>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</si>
  <si>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</si>
  <si>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</si>
  <si>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</si>
  <si>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</si>
  <si>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</si>
  <si>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</si>
  <si>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</si>
  <si>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</si>
  <si>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</si>
  <si>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</si>
  <si>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</si>
  <si>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</si>
  <si>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</si>
  <si>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</si>
  <si>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</si>
  <si>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</si>
  <si>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</si>
  <si>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</si>
  <si>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</si>
  <si>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</si>
  <si>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</si>
  <si>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</si>
  <si>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</si>
  <si>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</si>
  <si>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</si>
  <si>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</si>
  <si>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</si>
  <si>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</si>
  <si>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</si>
  <si>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</si>
  <si>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</si>
  <si>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</si>
  <si>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</si>
  <si>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</si>
  <si>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</si>
  <si>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</si>
  <si>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</si>
  <si>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</si>
  <si>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</si>
  <si>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</si>
  <si>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</si>
  <si>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</si>
  <si>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</si>
  <si>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</si>
  <si>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</si>
  <si>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</si>
  <si>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</si>
  <si>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</si>
  <si>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</si>
  <si>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</si>
  <si>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</si>
  <si>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</si>
  <si>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</si>
  <si>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</si>
  <si>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</si>
  <si>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</si>
  <si>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</si>
  <si>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</si>
  <si>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</si>
  <si>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</si>
  <si>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</si>
  <si>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</si>
  <si>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</si>
  <si>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</si>
  <si>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</si>
  <si>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</si>
  <si>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</si>
  <si>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</si>
  <si>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</si>
  <si>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</si>
  <si>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</si>
  <si>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</si>
  <si>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</si>
  <si>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</si>
  <si>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</si>
  <si>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</si>
  <si>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</si>
  <si>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</si>
  <si>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</si>
  <si>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</si>
  <si>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</si>
  <si>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</si>
  <si>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</si>
  <si>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</si>
  <si>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</si>
  <si>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</si>
  <si>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</si>
  <si>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</si>
  <si>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</si>
  <si>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</si>
  <si>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</si>
  <si>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</si>
  <si>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</si>
  <si>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</si>
  <si>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</si>
  <si>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</si>
  <si>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</si>
  <si>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</si>
  <si>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</si>
  <si>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</si>
  <si>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</si>
  <si>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</si>
  <si>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</si>
  <si>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</si>
  <si>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</si>
  <si>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</si>
  <si>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</si>
  <si>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</si>
  <si>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</si>
  <si>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</si>
  <si>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</si>
  <si>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</si>
  <si>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</si>
  <si>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</si>
  <si>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</si>
  <si>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</si>
  <si>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</si>
  <si>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</si>
  <si>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</si>
  <si>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</si>
  <si>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</si>
  <si>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</si>
  <si>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</si>
  <si>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</si>
  <si>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</si>
  <si>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</si>
  <si>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</si>
  <si>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</si>
  <si>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</si>
  <si>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</si>
  <si>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</si>
  <si>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</si>
  <si>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</si>
  <si>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</si>
  <si>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</si>
  <si>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</si>
  <si>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</si>
  <si>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</si>
  <si>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</si>
  <si>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</si>
  <si>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</si>
  <si>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</si>
  <si>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</si>
  <si>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</si>
  <si>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</si>
  <si>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</si>
  <si>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</si>
  <si>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</si>
  <si>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</si>
  <si>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</si>
  <si>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</si>
  <si>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</si>
  <si>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</si>
  <si>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</si>
  <si>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</si>
  <si>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</si>
  <si>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</si>
  <si>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</si>
  <si>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</si>
  <si>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</si>
  <si>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</si>
  <si>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</si>
  <si>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</si>
  <si>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</si>
  <si>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</si>
  <si>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</si>
  <si>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</si>
  <si>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</si>
  <si>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</si>
  <si>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</si>
  <si>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</si>
  <si>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</si>
  <si>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</si>
  <si>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</si>
  <si>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</si>
  <si>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</si>
  <si>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</si>
  <si>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</si>
  <si>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</si>
  <si>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</si>
  <si>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</si>
  <si>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</si>
  <si>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</si>
  <si>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</si>
  <si>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</si>
  <si>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</si>
  <si>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</si>
  <si>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</si>
  <si>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</si>
  <si>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</si>
  <si>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</si>
  <si>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</si>
  <si>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</si>
  <si>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</si>
  <si>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</si>
  <si>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</si>
  <si>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</si>
  <si>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</si>
  <si>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</si>
  <si>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</si>
  <si>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</si>
  <si>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</si>
  <si>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</si>
  <si>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</si>
  <si>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</si>
  <si>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</si>
  <si>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</si>
  <si>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</si>
  <si>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</si>
  <si>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</si>
  <si>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</si>
  <si>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</si>
  <si>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</si>
  <si>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</si>
  <si>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</si>
  <si>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</si>
  <si>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</si>
  <si>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</si>
  <si>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</si>
  <si>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</si>
  <si>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</si>
  <si>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</si>
  <si>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</si>
  <si>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</si>
  <si>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</si>
  <si>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</si>
  <si>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</si>
  <si>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</si>
  <si>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</si>
  <si>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</si>
  <si>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</si>
  <si>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</si>
  <si>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</si>
  <si>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</si>
  <si>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</si>
  <si>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</si>
  <si>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</si>
  <si>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</si>
  <si>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</si>
  <si>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</si>
  <si>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</si>
  <si>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</si>
  <si>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</si>
  <si>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</si>
  <si>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</si>
  <si>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</si>
  <si>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</si>
  <si>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</si>
  <si>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</si>
  <si>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</si>
  <si>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</si>
  <si>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</si>
  <si>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</si>
  <si>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</si>
  <si>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</si>
  <si>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</si>
  <si>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</si>
  <si>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</si>
  <si>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</si>
  <si>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</si>
  <si>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</si>
  <si>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</si>
  <si>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</si>
  <si>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</si>
  <si>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</si>
  <si>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</si>
  <si>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</si>
  <si>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</si>
  <si>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</si>
  <si>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</si>
  <si>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</si>
  <si>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</si>
  <si>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</si>
  <si>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</si>
  <si>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</si>
  <si>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</si>
  <si>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</si>
  <si>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</si>
  <si>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</si>
  <si>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</si>
  <si>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</si>
  <si>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</si>
  <si>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</si>
  <si>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</si>
  <si>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</si>
  <si>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</si>
  <si>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</si>
  <si>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</si>
  <si>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</si>
  <si>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</si>
  <si>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</si>
  <si>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</si>
  <si>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</si>
  <si>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</si>
  <si>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</si>
  <si>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</si>
  <si>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</si>
  <si>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</si>
  <si>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</si>
  <si>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</si>
  <si>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</si>
  <si>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</si>
  <si>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</si>
  <si>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</si>
  <si>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</si>
  <si>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</si>
  <si>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</si>
  <si>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</si>
  <si>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</si>
  <si>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</si>
  <si>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</si>
  <si>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</si>
  <si>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</si>
  <si>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</si>
  <si>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</si>
  <si>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</si>
  <si>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</si>
  <si>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</si>
  <si>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</si>
  <si>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</si>
  <si>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</si>
  <si>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</si>
  <si>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</si>
  <si>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</si>
  <si>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</si>
  <si>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</si>
  <si>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</si>
  <si>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</si>
  <si>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</si>
  <si>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</si>
  <si>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</si>
  <si>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</si>
  <si>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</si>
  <si>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</si>
  <si>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</si>
  <si>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</si>
  <si>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</si>
  <si>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</si>
  <si>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</si>
  <si>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</si>
  <si>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</si>
  <si>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</si>
  <si>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</si>
  <si>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</si>
  <si>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</si>
  <si>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</si>
  <si>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</si>
  <si>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</si>
  <si>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</si>
  <si>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</si>
  <si>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</si>
  <si>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</si>
  <si>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</si>
  <si>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</si>
  <si>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</si>
  <si>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</si>
  <si>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</si>
  <si>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</si>
  <si>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</si>
  <si>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</si>
  <si>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</si>
  <si>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</si>
  <si>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</si>
  <si>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</si>
  <si>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</si>
  <si>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</si>
  <si>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</si>
  <si>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</si>
  <si>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</si>
  <si>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</si>
  <si>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</si>
  <si>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</si>
  <si>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</si>
  <si>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</si>
  <si>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</si>
  <si>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</si>
  <si>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</si>
  <si>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</si>
  <si>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</si>
  <si>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</si>
  <si>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</si>
  <si>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</si>
  <si>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</si>
  <si>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</si>
  <si>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</si>
  <si>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</si>
  <si>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</si>
  <si>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</si>
  <si>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</si>
  <si>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</si>
  <si>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</si>
  <si>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</si>
  <si>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</si>
  <si>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</si>
  <si>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</si>
  <si>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</si>
  <si>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</si>
  <si>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</si>
  <si>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</si>
  <si>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</si>
  <si>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</si>
  <si>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</si>
  <si>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</si>
  <si>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</si>
  <si>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</si>
  <si>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</si>
  <si>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</si>
  <si>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</si>
  <si>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</si>
  <si>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</si>
  <si>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</si>
  <si>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</si>
  <si>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</si>
  <si>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</si>
  <si>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</si>
  <si>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</si>
  <si>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</si>
  <si>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</si>
  <si>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</si>
  <si>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</si>
  <si>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</si>
  <si>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</si>
  <si>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</si>
  <si>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</si>
  <si>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</si>
  <si>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</si>
  <si>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</si>
  <si>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</si>
  <si>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</si>
  <si>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</si>
  <si>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</si>
  <si>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</si>
  <si>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</si>
  <si>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</si>
  <si>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</si>
  <si>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</si>
  <si>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</si>
  <si>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</si>
  <si>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</si>
  <si>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</si>
  <si>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</si>
  <si>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</si>
  <si>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</si>
  <si>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</si>
  <si>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</si>
  <si>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</si>
  <si>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</si>
  <si>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</si>
  <si>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</si>
  <si>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</si>
  <si>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</si>
  <si>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</si>
  <si>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</si>
  <si>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</si>
  <si>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</si>
  <si>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</si>
  <si>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</si>
  <si>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</si>
  <si>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</si>
  <si>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</si>
  <si>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</si>
  <si>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</si>
  <si>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</si>
  <si>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</si>
  <si>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</si>
  <si>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</si>
  <si>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</si>
  <si>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</si>
  <si>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</si>
  <si>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</si>
  <si>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</si>
  <si>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</si>
  <si>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</si>
  <si>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</si>
  <si>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</si>
  <si>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28.12.2018</t>
  </si>
  <si>
    <t>Алексеевский муниципальный район</t>
  </si>
  <si>
    <t>18602000</t>
  </si>
  <si>
    <t>Алексеевское</t>
  </si>
  <si>
    <t>18602405</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</si>
  <si>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</si>
  <si>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</si>
  <si>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</si>
  <si>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</si>
  <si>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</si>
  <si>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</si>
  <si>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</si>
  <si>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</si>
  <si>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</si>
  <si>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</si>
  <si>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</si>
  <si>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</si>
  <si>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</si>
  <si>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</si>
  <si>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</si>
  <si>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</si>
  <si>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</si>
  <si>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</si>
  <si>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</si>
  <si>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</si>
  <si>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</si>
  <si>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</si>
  <si>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</si>
  <si>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</si>
  <si>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</si>
  <si>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</si>
  <si>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</si>
  <si>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</si>
  <si>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</si>
  <si>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</si>
  <si>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</si>
  <si>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</si>
  <si>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</si>
  <si>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</si>
  <si>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</si>
  <si>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</si>
  <si>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</si>
  <si>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</si>
  <si>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</si>
  <si>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</si>
  <si>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</si>
  <si>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</si>
  <si>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</si>
  <si>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</si>
  <si>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</si>
  <si>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</si>
  <si>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</si>
  <si>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</si>
  <si>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</si>
  <si>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</si>
  <si>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</si>
  <si>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</si>
  <si>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</si>
  <si>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</si>
  <si>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</si>
  <si>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</si>
  <si>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</si>
  <si>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</si>
  <si>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</si>
  <si>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</si>
  <si>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</si>
  <si>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</si>
  <si>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</si>
  <si>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</si>
  <si>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</si>
  <si>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</si>
  <si>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</si>
  <si>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</si>
  <si>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</si>
  <si>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</si>
  <si>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</si>
  <si>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</si>
  <si>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</si>
  <si>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</si>
  <si>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</si>
  <si>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</si>
  <si>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</si>
  <si>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</si>
  <si>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</si>
  <si>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</si>
  <si>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</si>
  <si>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</si>
  <si>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</si>
  <si>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</si>
  <si>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</si>
  <si>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</si>
  <si>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</si>
  <si>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</si>
  <si>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</si>
  <si>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</si>
  <si>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</si>
  <si>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</si>
  <si>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</si>
  <si>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</si>
  <si>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</si>
  <si>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</si>
  <si>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</si>
  <si>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</si>
  <si>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</si>
  <si>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</si>
  <si>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</si>
  <si>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</si>
  <si>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</si>
  <si>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</si>
  <si>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Краснинское</t>
  </si>
  <si>
    <t>18606414</t>
  </si>
  <si>
    <t>Лобойковское</t>
  </si>
  <si>
    <t>18606416</t>
  </si>
  <si>
    <t>Миусовское</t>
  </si>
  <si>
    <t>18606420</t>
  </si>
  <si>
    <t>Ореховское</t>
  </si>
  <si>
    <t>18606428</t>
  </si>
  <si>
    <t>Островское</t>
  </si>
  <si>
    <t>18606432</t>
  </si>
  <si>
    <t>Плотниковское</t>
  </si>
  <si>
    <t>18606436</t>
  </si>
  <si>
    <t>Профсоюзненское</t>
  </si>
  <si>
    <t>18606440</t>
  </si>
  <si>
    <t>Сергиевское</t>
  </si>
  <si>
    <t>18606444</t>
  </si>
  <si>
    <t>р. п. Даниловка</t>
  </si>
  <si>
    <t>18606151</t>
  </si>
  <si>
    <t>Дубовский муниципальный район</t>
  </si>
  <si>
    <t>18608000</t>
  </si>
  <si>
    <t>Горнобалыклейское</t>
  </si>
  <si>
    <t>18608404</t>
  </si>
  <si>
    <t>Горноводяновское</t>
  </si>
  <si>
    <t>18608408</t>
  </si>
  <si>
    <t>Горнопролейское</t>
  </si>
  <si>
    <t>18608412</t>
  </si>
  <si>
    <t>Давыдовское</t>
  </si>
  <si>
    <t>18608416</t>
  </si>
  <si>
    <t>Лозновское</t>
  </si>
  <si>
    <t>18608432</t>
  </si>
  <si>
    <t>Малоивановское</t>
  </si>
  <si>
    <t>18608434</t>
  </si>
  <si>
    <t>Оленьевское</t>
  </si>
  <si>
    <t>18608436</t>
  </si>
  <si>
    <t>18608440</t>
  </si>
  <si>
    <t>Пичужинское</t>
  </si>
  <si>
    <t>18608444</t>
  </si>
  <si>
    <t>Прямобалкинское</t>
  </si>
  <si>
    <t>18608448</t>
  </si>
  <si>
    <t>Стрельношироковское</t>
  </si>
  <si>
    <t>18608452</t>
  </si>
  <si>
    <t>Суводское</t>
  </si>
  <si>
    <t>18608456</t>
  </si>
  <si>
    <t>Усть-Погожинское</t>
  </si>
  <si>
    <t>18608460</t>
  </si>
  <si>
    <t>г. Дубовка</t>
  </si>
  <si>
    <t>18608101</t>
  </si>
  <si>
    <t>Еланский муниципальный район</t>
  </si>
  <si>
    <t>18610000</t>
  </si>
  <si>
    <t>Алявское</t>
  </si>
  <si>
    <t>18610402</t>
  </si>
  <si>
    <t>18610404</t>
  </si>
  <si>
    <t>Большевистское</t>
  </si>
  <si>
    <t>18610408</t>
  </si>
  <si>
    <t>Большеморецкое</t>
  </si>
  <si>
    <t>18610412</t>
  </si>
  <si>
    <t>Вязовское</t>
  </si>
  <si>
    <t>18610416</t>
  </si>
  <si>
    <t>Дубовское</t>
  </si>
  <si>
    <t>18610420</t>
  </si>
  <si>
    <t>Еланское</t>
  </si>
  <si>
    <t>18610151</t>
  </si>
  <si>
    <t>Журавское</t>
  </si>
  <si>
    <t>18610424</t>
  </si>
  <si>
    <t>Ивановское</t>
  </si>
  <si>
    <t>18610428</t>
  </si>
  <si>
    <t>Краишевское</t>
  </si>
  <si>
    <t>18610432</t>
  </si>
  <si>
    <t>Морецкое</t>
  </si>
  <si>
    <t>18610460</t>
  </si>
  <si>
    <t>Рассветовское</t>
  </si>
  <si>
    <t>18610438</t>
  </si>
  <si>
    <t>Родинское</t>
  </si>
  <si>
    <t>18610440</t>
  </si>
  <si>
    <t>Таловское</t>
  </si>
  <si>
    <t>18610444</t>
  </si>
  <si>
    <t>Терновское</t>
  </si>
  <si>
    <t>18610448</t>
  </si>
  <si>
    <t>Терсинское</t>
  </si>
  <si>
    <t>18610452</t>
  </si>
  <si>
    <t>Тростянское</t>
  </si>
  <si>
    <t>18610456</t>
  </si>
  <si>
    <t>Жирновский муниципальный район</t>
  </si>
  <si>
    <t>18612000</t>
  </si>
  <si>
    <t>18612404</t>
  </si>
  <si>
    <t>Алешниковское</t>
  </si>
  <si>
    <t>18612408</t>
  </si>
  <si>
    <t>Бородачевское</t>
  </si>
  <si>
    <t>18612410</t>
  </si>
  <si>
    <t>Верхнедобринское</t>
  </si>
  <si>
    <t>18612412</t>
  </si>
  <si>
    <t>Жирновское</t>
  </si>
  <si>
    <t>18612101</t>
  </si>
  <si>
    <t>Кленовское</t>
  </si>
  <si>
    <t>18612416</t>
  </si>
  <si>
    <t>Красноярское</t>
  </si>
  <si>
    <t>18612157</t>
  </si>
  <si>
    <t>Линевское</t>
  </si>
  <si>
    <t>18612162</t>
  </si>
  <si>
    <t>Медведицкое г/п</t>
  </si>
  <si>
    <t>18612173</t>
  </si>
  <si>
    <t>Медведицкое с/п</t>
  </si>
  <si>
    <t>18612420</t>
  </si>
  <si>
    <t>Меловатское</t>
  </si>
  <si>
    <t>18612426</t>
  </si>
  <si>
    <t>Нижнедобринское</t>
  </si>
  <si>
    <t>18612428</t>
  </si>
  <si>
    <t>Новинское</t>
  </si>
  <si>
    <t>18612429</t>
  </si>
  <si>
    <t>Тарапатинское</t>
  </si>
  <si>
    <t>18612424</t>
  </si>
  <si>
    <t>Тетеревятское</t>
  </si>
  <si>
    <t>18612432</t>
  </si>
  <si>
    <t>Иловлинский муниципальный район</t>
  </si>
  <si>
    <t>18614000</t>
  </si>
  <si>
    <t>Авиловское</t>
  </si>
  <si>
    <t>18614404</t>
  </si>
  <si>
    <t>18614408</t>
  </si>
  <si>
    <t>Большеивановское</t>
  </si>
  <si>
    <t>18614412</t>
  </si>
  <si>
    <t>Иловлинское</t>
  </si>
  <si>
    <t>18614151</t>
  </si>
  <si>
    <t>Качалинское</t>
  </si>
  <si>
    <t>18614416</t>
  </si>
  <si>
    <t>Кондрашовское</t>
  </si>
  <si>
    <t>18614420</t>
  </si>
  <si>
    <t>Краснодонское</t>
  </si>
  <si>
    <t>18614424</t>
  </si>
  <si>
    <t>Логовское</t>
  </si>
  <si>
    <t>18614458</t>
  </si>
  <si>
    <t>Медведевское</t>
  </si>
  <si>
    <t>18614428</t>
  </si>
  <si>
    <t>Новогригорьевское</t>
  </si>
  <si>
    <t>18614432</t>
  </si>
  <si>
    <t>Озерское</t>
  </si>
  <si>
    <t>18614436</t>
  </si>
  <si>
    <t>Сиротинское</t>
  </si>
  <si>
    <t>18614444</t>
  </si>
  <si>
    <t>Трехостровское</t>
  </si>
  <si>
    <t>18614448</t>
  </si>
  <si>
    <t>Ширяевское</t>
  </si>
  <si>
    <t>18614456</t>
  </si>
  <si>
    <t>Калачевский муниципальный район</t>
  </si>
  <si>
    <t>18616000</t>
  </si>
  <si>
    <t>Береславское</t>
  </si>
  <si>
    <t>18616444</t>
  </si>
  <si>
    <t>Бузиновское</t>
  </si>
  <si>
    <t>18616404</t>
  </si>
  <si>
    <t>Голубинское</t>
  </si>
  <si>
    <t>18616412</t>
  </si>
  <si>
    <t>Зарянское</t>
  </si>
  <si>
    <t>18616414</t>
  </si>
  <si>
    <t>Ильевское</t>
  </si>
  <si>
    <t>18616416</t>
  </si>
  <si>
    <t>Калачевское</t>
  </si>
  <si>
    <t>18616101</t>
  </si>
  <si>
    <t>Крепинское</t>
  </si>
  <si>
    <t>18616420</t>
  </si>
  <si>
    <t>18616424</t>
  </si>
  <si>
    <t>Ляпичевское</t>
  </si>
  <si>
    <t>18616428</t>
  </si>
  <si>
    <t>Мариновское</t>
  </si>
  <si>
    <t>18616430</t>
  </si>
  <si>
    <t>18616446</t>
  </si>
  <si>
    <t>Пятиизбянское</t>
  </si>
  <si>
    <t>18616450</t>
  </si>
  <si>
    <t>Советское</t>
  </si>
  <si>
    <t>18616432</t>
  </si>
  <si>
    <t>Камышинский муниципальный район</t>
  </si>
  <si>
    <t>18618000</t>
  </si>
  <si>
    <t>Антиповское</t>
  </si>
  <si>
    <t>18618404</t>
  </si>
  <si>
    <t>Белогорское</t>
  </si>
  <si>
    <t>18618406</t>
  </si>
  <si>
    <t>18618408</t>
  </si>
  <si>
    <t>Воднобуерачное</t>
  </si>
  <si>
    <t>18618412</t>
  </si>
  <si>
    <t>Гуселское</t>
  </si>
  <si>
    <t>18618414</t>
  </si>
  <si>
    <t>Костаревское</t>
  </si>
  <si>
    <t>18618418</t>
  </si>
  <si>
    <t>Лебяженское</t>
  </si>
  <si>
    <t>18618420</t>
  </si>
  <si>
    <t>Мичуринское</t>
  </si>
  <si>
    <t>18618422</t>
  </si>
  <si>
    <t>18618424</t>
  </si>
  <si>
    <t>Петров Вал</t>
  </si>
  <si>
    <t>18618103</t>
  </si>
  <si>
    <t>Петрунинское</t>
  </si>
  <si>
    <t>18618428</t>
  </si>
  <si>
    <t>Саломатинское</t>
  </si>
  <si>
    <t>18618430</t>
  </si>
  <si>
    <t>Семеновское</t>
  </si>
  <si>
    <t>18618432</t>
  </si>
  <si>
    <t>Сестренское</t>
  </si>
  <si>
    <t>18618436</t>
  </si>
  <si>
    <t>18618444</t>
  </si>
  <si>
    <t>18618448</t>
  </si>
  <si>
    <t>Уметовское</t>
  </si>
  <si>
    <t>18618452</t>
  </si>
  <si>
    <t>Усть-Грязнухинское</t>
  </si>
  <si>
    <t>18618456</t>
  </si>
  <si>
    <t>Чухонастовское</t>
  </si>
  <si>
    <t>18618460</t>
  </si>
  <si>
    <t>Киквидзенский муниципальный район</t>
  </si>
  <si>
    <t>18620000</t>
  </si>
  <si>
    <t>18620404</t>
  </si>
  <si>
    <t>Гришинское</t>
  </si>
  <si>
    <t>18620408</t>
  </si>
  <si>
    <t>Дубровское</t>
  </si>
  <si>
    <t>18620436</t>
  </si>
  <si>
    <t>Ежовское</t>
  </si>
  <si>
    <t>18620416</t>
  </si>
  <si>
    <t>Завязенское</t>
  </si>
  <si>
    <t>18620412</t>
  </si>
  <si>
    <t>18620420</t>
  </si>
  <si>
    <t>Калиновское</t>
  </si>
  <si>
    <t>18620424</t>
  </si>
  <si>
    <t>Мачешанское</t>
  </si>
  <si>
    <t>18620428</t>
  </si>
  <si>
    <t>Озеркинское</t>
  </si>
  <si>
    <t>18620434</t>
  </si>
  <si>
    <t>Преображенское</t>
  </si>
  <si>
    <t>18620435</t>
  </si>
  <si>
    <t>Чернореченское</t>
  </si>
  <si>
    <t>18620440</t>
  </si>
  <si>
    <t>Клетский муниципальный район</t>
  </si>
  <si>
    <t>18622000</t>
  </si>
  <si>
    <t>Верхнебузиновское</t>
  </si>
  <si>
    <t>18622404</t>
  </si>
  <si>
    <t>Верхнереченское</t>
  </si>
  <si>
    <t>18622408</t>
  </si>
  <si>
    <t>Захаровское</t>
  </si>
  <si>
    <t>18622412</t>
  </si>
  <si>
    <t>Калмыковское</t>
  </si>
  <si>
    <t>18622416</t>
  </si>
  <si>
    <t>Клетское</t>
  </si>
  <si>
    <t>18622418</t>
  </si>
  <si>
    <t>Кременское</t>
  </si>
  <si>
    <t>18622420</t>
  </si>
  <si>
    <t>Манойлинское</t>
  </si>
  <si>
    <t>18622424</t>
  </si>
  <si>
    <t>Перекопское</t>
  </si>
  <si>
    <t>18622428</t>
  </si>
  <si>
    <t>Перелазовское</t>
  </si>
  <si>
    <t>18622432</t>
  </si>
  <si>
    <t>Распопинское</t>
  </si>
  <si>
    <t>18622436</t>
  </si>
  <si>
    <t>Котельниковский муниципальный район</t>
  </si>
  <si>
    <t>18624000</t>
  </si>
  <si>
    <t>Верхнекурмоярское</t>
  </si>
  <si>
    <t>18624404</t>
  </si>
  <si>
    <t>Выпасновское</t>
  </si>
  <si>
    <t>18624412</t>
  </si>
  <si>
    <t>Генераловское</t>
  </si>
  <si>
    <t>18624416</t>
  </si>
  <si>
    <t>18624420</t>
  </si>
  <si>
    <t>Котельниковское г/п</t>
  </si>
  <si>
    <t>18624101</t>
  </si>
  <si>
    <t>Котельниковское с/п</t>
  </si>
  <si>
    <t>18624424</t>
  </si>
  <si>
    <t>18624428</t>
  </si>
  <si>
    <t>Майоровское</t>
  </si>
  <si>
    <t>18624432</t>
  </si>
  <si>
    <t>Нагавское</t>
  </si>
  <si>
    <t>18624436</t>
  </si>
  <si>
    <t>Наголенское</t>
  </si>
  <si>
    <t>18624440</t>
  </si>
  <si>
    <t>Нижнеяблочное</t>
  </si>
  <si>
    <t>18624442</t>
  </si>
  <si>
    <t>Пимено-Чернянское</t>
  </si>
  <si>
    <t>18624444</t>
  </si>
  <si>
    <t>Попереченское</t>
  </si>
  <si>
    <t>18624445</t>
  </si>
  <si>
    <t>Пугачевское</t>
  </si>
  <si>
    <t>18624446</t>
  </si>
  <si>
    <t>Семиченское</t>
  </si>
  <si>
    <t>18624448</t>
  </si>
  <si>
    <t>Чилековское</t>
  </si>
  <si>
    <t>18624452</t>
  </si>
  <si>
    <t>Котовский муниципальный район</t>
  </si>
  <si>
    <t>18626000</t>
  </si>
  <si>
    <t>Бурлукское</t>
  </si>
  <si>
    <t>18626404</t>
  </si>
  <si>
    <t>Коростинское</t>
  </si>
  <si>
    <t>18626408</t>
  </si>
  <si>
    <t>Купцовское</t>
  </si>
  <si>
    <t>18626412</t>
  </si>
  <si>
    <t>Лапшинское</t>
  </si>
  <si>
    <t>18626416</t>
  </si>
  <si>
    <t>Мирошниковское</t>
  </si>
  <si>
    <t>18626420</t>
  </si>
  <si>
    <t>Моисеевское</t>
  </si>
  <si>
    <t>18626424</t>
  </si>
  <si>
    <t>Мокроольховское</t>
  </si>
  <si>
    <t>18626428</t>
  </si>
  <si>
    <t>Попковское</t>
  </si>
  <si>
    <t>18626440</t>
  </si>
  <si>
    <t>г. Котово</t>
  </si>
  <si>
    <t>18626101</t>
  </si>
  <si>
    <t>Кумылженский муниципальный район</t>
  </si>
  <si>
    <t>18646000</t>
  </si>
  <si>
    <t>18646404</t>
  </si>
  <si>
    <t>Букановское</t>
  </si>
  <si>
    <t>18646408</t>
  </si>
  <si>
    <t>Глазуновское</t>
  </si>
  <si>
    <t>18646412</t>
  </si>
  <si>
    <t>Краснянское</t>
  </si>
  <si>
    <t>18646420</t>
  </si>
  <si>
    <t>Кумылженское</t>
  </si>
  <si>
    <t>18646423</t>
  </si>
  <si>
    <t>Поповское</t>
  </si>
  <si>
    <t>18646440</t>
  </si>
  <si>
    <t>Слащевское</t>
  </si>
  <si>
    <t>18646454</t>
  </si>
  <si>
    <t>Суляевское</t>
  </si>
  <si>
    <t>18646456</t>
  </si>
  <si>
    <t>Шакинское</t>
  </si>
  <si>
    <t>18646468</t>
  </si>
  <si>
    <t>Ленинский муниципальный район</t>
  </si>
  <si>
    <t>18630000</t>
  </si>
  <si>
    <t>Бахтияровское</t>
  </si>
  <si>
    <t>18630402</t>
  </si>
  <si>
    <t>Заплавненское</t>
  </si>
  <si>
    <t>18630404</t>
  </si>
  <si>
    <t>Ильичевское</t>
  </si>
  <si>
    <t>18630432</t>
  </si>
  <si>
    <t>Каршевитское</t>
  </si>
  <si>
    <t>18630412</t>
  </si>
  <si>
    <t>Колобовское</t>
  </si>
  <si>
    <t>18630416</t>
  </si>
  <si>
    <t>Коммунаровское</t>
  </si>
  <si>
    <t>18630422</t>
  </si>
  <si>
    <t>Маляевское</t>
  </si>
  <si>
    <t>18630424</t>
  </si>
  <si>
    <t>Маякское</t>
  </si>
  <si>
    <t>18630426</t>
  </si>
  <si>
    <t>Покровское</t>
  </si>
  <si>
    <t>18630428</t>
  </si>
  <si>
    <t>Рассветинское</t>
  </si>
  <si>
    <t>18630420</t>
  </si>
  <si>
    <t>Степновское</t>
  </si>
  <si>
    <t>18630408</t>
  </si>
  <si>
    <t>Царевское</t>
  </si>
  <si>
    <t>18630436</t>
  </si>
  <si>
    <t>г. Ленинск</t>
  </si>
  <si>
    <t>18630101</t>
  </si>
  <si>
    <t>Нехаевский муниципальный район</t>
  </si>
  <si>
    <t>18634000</t>
  </si>
  <si>
    <t>18634404</t>
  </si>
  <si>
    <t>Динамовское</t>
  </si>
  <si>
    <t>18634408</t>
  </si>
  <si>
    <t>Захоперское</t>
  </si>
  <si>
    <t>18634412</t>
  </si>
  <si>
    <t>Краснопольское</t>
  </si>
  <si>
    <t>18634416</t>
  </si>
  <si>
    <t>Кругловское</t>
  </si>
  <si>
    <t>18634420</t>
  </si>
  <si>
    <t>Луковское</t>
  </si>
  <si>
    <t>18634424</t>
  </si>
  <si>
    <t>Нехаевское</t>
  </si>
  <si>
    <t>18634426</t>
  </si>
  <si>
    <t>Нижнедолгогвское</t>
  </si>
  <si>
    <t>18634428</t>
  </si>
  <si>
    <t>Родничковское</t>
  </si>
  <si>
    <t>18634432</t>
  </si>
  <si>
    <t>Солонское</t>
  </si>
  <si>
    <t>18634440</t>
  </si>
  <si>
    <t>Тишанское</t>
  </si>
  <si>
    <t>18634444</t>
  </si>
  <si>
    <t>Упорниковское</t>
  </si>
  <si>
    <t>18634448</t>
  </si>
  <si>
    <t>Успенское</t>
  </si>
  <si>
    <t>18634452</t>
  </si>
  <si>
    <t>Николаевский муниципальный район</t>
  </si>
  <si>
    <t>18636000</t>
  </si>
  <si>
    <t>Барановское</t>
  </si>
  <si>
    <t>18636404</t>
  </si>
  <si>
    <t>Бережновское</t>
  </si>
  <si>
    <t>18636408</t>
  </si>
  <si>
    <t>18636412</t>
  </si>
  <si>
    <t>Левчуновское</t>
  </si>
  <si>
    <t>18636416</t>
  </si>
  <si>
    <t>Ленинское</t>
  </si>
  <si>
    <t>18636420</t>
  </si>
  <si>
    <t>Новобытовское</t>
  </si>
  <si>
    <t>18636422</t>
  </si>
  <si>
    <t>Очкуровское</t>
  </si>
  <si>
    <t>18636423</t>
  </si>
  <si>
    <t>Политотдельское</t>
  </si>
  <si>
    <t>18636424</t>
  </si>
  <si>
    <t>Совхозское</t>
  </si>
  <si>
    <t>18636428</t>
  </si>
  <si>
    <t>Солодушинское</t>
  </si>
  <si>
    <t>18636432</t>
  </si>
  <si>
    <t>18636436</t>
  </si>
  <si>
    <t>г. Николаевск</t>
  </si>
  <si>
    <t>18636101</t>
  </si>
  <si>
    <t>Новоаннинский муниципальный район</t>
  </si>
  <si>
    <t>18638000</t>
  </si>
  <si>
    <t>Амовское</t>
  </si>
  <si>
    <t>18638404</t>
  </si>
  <si>
    <t>18638408</t>
  </si>
  <si>
    <t>Бочаровское</t>
  </si>
  <si>
    <t>18638412</t>
  </si>
  <si>
    <t>Галушкинское</t>
  </si>
  <si>
    <t>18638416</t>
  </si>
  <si>
    <t>Деминское</t>
  </si>
  <si>
    <t>18638420</t>
  </si>
  <si>
    <t>Краснокоротковское</t>
  </si>
  <si>
    <t>18638422</t>
  </si>
  <si>
    <t>Новокиевское</t>
  </si>
  <si>
    <t>18638424</t>
  </si>
  <si>
    <t>Панфиловское</t>
  </si>
  <si>
    <t>18638428</t>
  </si>
  <si>
    <t>Полевое</t>
  </si>
  <si>
    <t>18638432</t>
  </si>
  <si>
    <t>Староаннинское</t>
  </si>
  <si>
    <t>18638436</t>
  </si>
  <si>
    <t>18638440</t>
  </si>
  <si>
    <t>Филоновское</t>
  </si>
  <si>
    <t>18638444</t>
  </si>
  <si>
    <t>Черкесовское</t>
  </si>
  <si>
    <t>18638448</t>
  </si>
  <si>
    <t>г. Новоаннинский</t>
  </si>
  <si>
    <t>18638101</t>
  </si>
  <si>
    <t>Новониколаевский муниципальный район</t>
  </si>
  <si>
    <t>18640000</t>
  </si>
  <si>
    <t>Алексиковское</t>
  </si>
  <si>
    <t>18640404</t>
  </si>
  <si>
    <t>Верхнекардаильское</t>
  </si>
  <si>
    <t>18640408</t>
  </si>
  <si>
    <t>Двойновское</t>
  </si>
  <si>
    <t>18640412</t>
  </si>
  <si>
    <t>Дуплятское</t>
  </si>
  <si>
    <t>18640416</t>
  </si>
  <si>
    <t>Комсомольское</t>
  </si>
  <si>
    <t>18640420</t>
  </si>
  <si>
    <t>Красноармейское</t>
  </si>
  <si>
    <t>18640424</t>
  </si>
  <si>
    <t>Куликовское</t>
  </si>
  <si>
    <t>18640428</t>
  </si>
  <si>
    <t>Мирное</t>
  </si>
  <si>
    <t>18640432</t>
  </si>
  <si>
    <t>Новониколаевское</t>
  </si>
  <si>
    <t>18640151</t>
  </si>
  <si>
    <t>Серпо-Молотское</t>
  </si>
  <si>
    <t>18640436</t>
  </si>
  <si>
    <t>Хоперское</t>
  </si>
  <si>
    <t>18640440</t>
  </si>
  <si>
    <t>Октябрьский муниципальный район</t>
  </si>
  <si>
    <t>18642000</t>
  </si>
  <si>
    <t>Абганеровское</t>
  </si>
  <si>
    <t>18642404</t>
  </si>
  <si>
    <t>Аксайское</t>
  </si>
  <si>
    <t>18642408</t>
  </si>
  <si>
    <t>Антоновское</t>
  </si>
  <si>
    <t>18642412</t>
  </si>
  <si>
    <t>Васильевское</t>
  </si>
  <si>
    <t>18642416</t>
  </si>
  <si>
    <t>Громославское</t>
  </si>
  <si>
    <t>18642420</t>
  </si>
  <si>
    <t>Жутовское</t>
  </si>
  <si>
    <t>18642424</t>
  </si>
  <si>
    <t>Заливское</t>
  </si>
  <si>
    <t>18642428</t>
  </si>
  <si>
    <t>18642429</t>
  </si>
  <si>
    <t>Ильменское</t>
  </si>
  <si>
    <t>18642430</t>
  </si>
  <si>
    <t>Ковалевское</t>
  </si>
  <si>
    <t>18642432</t>
  </si>
  <si>
    <t>Новоаксайское</t>
  </si>
  <si>
    <t>18642436</t>
  </si>
  <si>
    <t>Перегрузненское</t>
  </si>
  <si>
    <t>18642440</t>
  </si>
  <si>
    <t>18642442</t>
  </si>
  <si>
    <t>Шебалиновское</t>
  </si>
  <si>
    <t>18642444</t>
  </si>
  <si>
    <t>Шелестовское</t>
  </si>
  <si>
    <t>18642448</t>
  </si>
  <si>
    <t>р.п. Октябрьский</t>
  </si>
  <si>
    <t>18642151</t>
  </si>
  <si>
    <t>Ольховский муниципальный район</t>
  </si>
  <si>
    <t>18643000</t>
  </si>
  <si>
    <t>Гуровское</t>
  </si>
  <si>
    <t>18643404</t>
  </si>
  <si>
    <t>Гусевское</t>
  </si>
  <si>
    <t>18643408</t>
  </si>
  <si>
    <t>Зензеватское</t>
  </si>
  <si>
    <t>18643412</t>
  </si>
  <si>
    <t>Каменнобродское</t>
  </si>
  <si>
    <t>18643416</t>
  </si>
  <si>
    <t>Киреевское</t>
  </si>
  <si>
    <t>18643420</t>
  </si>
  <si>
    <t>Липовское</t>
  </si>
  <si>
    <t>18643424</t>
  </si>
  <si>
    <t>Нежинское</t>
  </si>
  <si>
    <t>18643428</t>
  </si>
  <si>
    <t>Октябрьское</t>
  </si>
  <si>
    <t>18643432</t>
  </si>
  <si>
    <t>Ольховское</t>
  </si>
  <si>
    <t>18643434</t>
  </si>
  <si>
    <t>Романовское</t>
  </si>
  <si>
    <t>18643440</t>
  </si>
  <si>
    <t>Рыбинское</t>
  </si>
  <si>
    <t>18643442</t>
  </si>
  <si>
    <t>Солодчинское</t>
  </si>
  <si>
    <t>18643444</t>
  </si>
  <si>
    <t>Ягодновское</t>
  </si>
  <si>
    <t>18643448</t>
  </si>
  <si>
    <t>Палласовский муниципальный район</t>
  </si>
  <si>
    <t>18645000</t>
  </si>
  <si>
    <t>Венгеловское</t>
  </si>
  <si>
    <t>18645424</t>
  </si>
  <si>
    <t>Гончаровское</t>
  </si>
  <si>
    <t>18645404</t>
  </si>
  <si>
    <t>Заволжское</t>
  </si>
  <si>
    <t>18645408</t>
  </si>
  <si>
    <t>Кайсацкое</t>
  </si>
  <si>
    <t>18645412</t>
  </si>
  <si>
    <t>Калашниковское</t>
  </si>
  <si>
    <t>18645416</t>
  </si>
  <si>
    <t>18645420</t>
  </si>
  <si>
    <t>18645428</t>
  </si>
  <si>
    <t>Лиманное</t>
  </si>
  <si>
    <t>18645429</t>
  </si>
  <si>
    <t>Приозерное</t>
  </si>
  <si>
    <t>18645430</t>
  </si>
  <si>
    <t>Революционное</t>
  </si>
  <si>
    <t>18645432</t>
  </si>
  <si>
    <t>Ромашковское</t>
  </si>
  <si>
    <t>18645436</t>
  </si>
  <si>
    <t>Савинское</t>
  </si>
  <si>
    <t>18645440</t>
  </si>
  <si>
    <t>18645444</t>
  </si>
  <si>
    <t>Эльтонское</t>
  </si>
  <si>
    <t>18645485</t>
  </si>
  <si>
    <t>г. Палласовка</t>
  </si>
  <si>
    <t>18645101</t>
  </si>
  <si>
    <t>Руднянский муниципальный район</t>
  </si>
  <si>
    <t>18647000</t>
  </si>
  <si>
    <t>Большесудаченское</t>
  </si>
  <si>
    <t>18647404</t>
  </si>
  <si>
    <t>Громковское</t>
  </si>
  <si>
    <t>18647406</t>
  </si>
  <si>
    <t>18647408</t>
  </si>
  <si>
    <t>Козловское</t>
  </si>
  <si>
    <t>18647412</t>
  </si>
  <si>
    <t>Лемешкинское</t>
  </si>
  <si>
    <t>18647416</t>
  </si>
  <si>
    <t>Лопуховское</t>
  </si>
  <si>
    <t>18647420</t>
  </si>
  <si>
    <t>Матышевское</t>
  </si>
  <si>
    <t>18647424</t>
  </si>
  <si>
    <t>Осичковское</t>
  </si>
  <si>
    <t>18647436</t>
  </si>
  <si>
    <t>Руднянское</t>
  </si>
  <si>
    <t>18647151</t>
  </si>
  <si>
    <t>Сосновское</t>
  </si>
  <si>
    <t>18647440</t>
  </si>
  <si>
    <t>Светлоярский муниципальный район</t>
  </si>
  <si>
    <t>18649000</t>
  </si>
  <si>
    <t>Большечапурниковское</t>
  </si>
  <si>
    <t>18649404</t>
  </si>
  <si>
    <t>Дубовоовражное</t>
  </si>
  <si>
    <t>18649408</t>
  </si>
  <si>
    <t>Кировское</t>
  </si>
  <si>
    <t>18649412</t>
  </si>
  <si>
    <t>Наримановское</t>
  </si>
  <si>
    <t>18649416</t>
  </si>
  <si>
    <t>Приволжское</t>
  </si>
  <si>
    <t>18649420</t>
  </si>
  <si>
    <t>Привольненское</t>
  </si>
  <si>
    <t>18649424</t>
  </si>
  <si>
    <t>Райгородское</t>
  </si>
  <si>
    <t>18649428</t>
  </si>
  <si>
    <t>Светлоярское</t>
  </si>
  <si>
    <t>18649151</t>
  </si>
  <si>
    <t>Цацинское</t>
  </si>
  <si>
    <t>18649436</t>
  </si>
  <si>
    <t>Червленовское</t>
  </si>
  <si>
    <t>18649440</t>
  </si>
  <si>
    <t>Серафимовичский муниципальный район</t>
  </si>
  <si>
    <t>18650000</t>
  </si>
  <si>
    <t>Бобровское</t>
  </si>
  <si>
    <t>18650404</t>
  </si>
  <si>
    <t>Большовское</t>
  </si>
  <si>
    <t>18650408</t>
  </si>
  <si>
    <t>Буерак-Поповское</t>
  </si>
  <si>
    <t>18650412</t>
  </si>
  <si>
    <t>Горбатовское</t>
  </si>
  <si>
    <t>18650414</t>
  </si>
  <si>
    <t>Зимняцкое</t>
  </si>
  <si>
    <t>18650416</t>
  </si>
  <si>
    <t>Клетско-Почтовское</t>
  </si>
  <si>
    <t>18650420</t>
  </si>
  <si>
    <t>Крутовское</t>
  </si>
  <si>
    <t>18650428</t>
  </si>
  <si>
    <t>Отрожкинское</t>
  </si>
  <si>
    <t>18650432</t>
  </si>
  <si>
    <t>Песчановское</t>
  </si>
  <si>
    <t>18650436</t>
  </si>
  <si>
    <t>Пронинское</t>
  </si>
  <si>
    <t>18650444</t>
  </si>
  <si>
    <t>Среднецарицынское</t>
  </si>
  <si>
    <t>18650448</t>
  </si>
  <si>
    <t>Теркинское</t>
  </si>
  <si>
    <t>18650452</t>
  </si>
  <si>
    <t>Трясиновское</t>
  </si>
  <si>
    <t>18650456</t>
  </si>
  <si>
    <t>Усть-Хоперское</t>
  </si>
  <si>
    <t>18650460</t>
  </si>
  <si>
    <t>г. Серафимович</t>
  </si>
  <si>
    <t>18650101</t>
  </si>
  <si>
    <t>Среднеахтубинский муниципальный район</t>
  </si>
  <si>
    <t>18651000</t>
  </si>
  <si>
    <t>Ахтубинское</t>
  </si>
  <si>
    <t>18651404</t>
  </si>
  <si>
    <t>Верхнепогроменское</t>
  </si>
  <si>
    <t>18651408</t>
  </si>
  <si>
    <t>18651412</t>
  </si>
  <si>
    <t>18651416</t>
  </si>
  <si>
    <t>Красное</t>
  </si>
  <si>
    <t>18651424</t>
  </si>
  <si>
    <t>18651420</t>
  </si>
  <si>
    <t>Куйбышевское</t>
  </si>
  <si>
    <t>18651428</t>
  </si>
  <si>
    <t>Рахинское</t>
  </si>
  <si>
    <t>18651432</t>
  </si>
  <si>
    <t>Суходольское</t>
  </si>
  <si>
    <t>18651436</t>
  </si>
  <si>
    <t>Фрунзенское</t>
  </si>
  <si>
    <t>18651439</t>
  </si>
  <si>
    <t>г. Краснослободск</t>
  </si>
  <si>
    <t>18651107</t>
  </si>
  <si>
    <t>р.п. Средняя Ахтуба</t>
  </si>
  <si>
    <t>18651151</t>
  </si>
  <si>
    <t>Старополтавский муниципальный район</t>
  </si>
  <si>
    <t>18652000</t>
  </si>
  <si>
    <t>Беляевское</t>
  </si>
  <si>
    <t>18652404</t>
  </si>
  <si>
    <t>Валуевское</t>
  </si>
  <si>
    <t>18652408</t>
  </si>
  <si>
    <t>Верхневодянское</t>
  </si>
  <si>
    <t>18652412</t>
  </si>
  <si>
    <t>Гмелинское</t>
  </si>
  <si>
    <t>18652416</t>
  </si>
  <si>
    <t>Иловатское</t>
  </si>
  <si>
    <t>18652420</t>
  </si>
  <si>
    <t>Кановское</t>
  </si>
  <si>
    <t>18652424</t>
  </si>
  <si>
    <t>Колышкинское</t>
  </si>
  <si>
    <t>18652426</t>
  </si>
  <si>
    <t>18652428</t>
  </si>
  <si>
    <t>Курнаевское</t>
  </si>
  <si>
    <t>18652432</t>
  </si>
  <si>
    <t>Лятошинское</t>
  </si>
  <si>
    <t>18652436</t>
  </si>
  <si>
    <t>Новоквасниковское</t>
  </si>
  <si>
    <t>18652440</t>
  </si>
  <si>
    <t>Новополтавское</t>
  </si>
  <si>
    <t>18652444</t>
  </si>
  <si>
    <t>Новотихоновское</t>
  </si>
  <si>
    <t>18652445</t>
  </si>
  <si>
    <t>Салтовское</t>
  </si>
  <si>
    <t>18652448</t>
  </si>
  <si>
    <t>Старополтавское</t>
  </si>
  <si>
    <t>18652453</t>
  </si>
  <si>
    <t>Торгунское</t>
  </si>
  <si>
    <t>18652460</t>
  </si>
  <si>
    <t>Харьковское</t>
  </si>
  <si>
    <t>18652464</t>
  </si>
  <si>
    <t>Черебаевское</t>
  </si>
  <si>
    <t>18652468</t>
  </si>
  <si>
    <t>Суровикинский муниципальный район</t>
  </si>
  <si>
    <t>18653000</t>
  </si>
  <si>
    <t>Ближнеосиновское</t>
  </si>
  <si>
    <t>18653404</t>
  </si>
  <si>
    <t>Верхнесолоновское</t>
  </si>
  <si>
    <t>18653408</t>
  </si>
  <si>
    <t>Добринское</t>
  </si>
  <si>
    <t>18653412</t>
  </si>
  <si>
    <t>18653420</t>
  </si>
  <si>
    <t>Лобакинское</t>
  </si>
  <si>
    <t>18653428</t>
  </si>
  <si>
    <t>Лысовское</t>
  </si>
  <si>
    <t>18653416</t>
  </si>
  <si>
    <t>Нижнеосиновское</t>
  </si>
  <si>
    <t>18653444</t>
  </si>
  <si>
    <t>Нижнечирское</t>
  </si>
  <si>
    <t>18653426</t>
  </si>
  <si>
    <t>Новомаксимовское</t>
  </si>
  <si>
    <t>18653436</t>
  </si>
  <si>
    <t>Сысоевское</t>
  </si>
  <si>
    <t>18653424</t>
  </si>
  <si>
    <t>г. Суровикино</t>
  </si>
  <si>
    <t>18653101</t>
  </si>
  <si>
    <t>Урюпинский муниципальный район</t>
  </si>
  <si>
    <t>18654000</t>
  </si>
  <si>
    <t>Акчернское</t>
  </si>
  <si>
    <t>18654404</t>
  </si>
  <si>
    <t>Беспаловское</t>
  </si>
  <si>
    <t>18654408</t>
  </si>
  <si>
    <t>Бесплемяновское</t>
  </si>
  <si>
    <t>18654412</t>
  </si>
  <si>
    <t>Большинское</t>
  </si>
  <si>
    <t>18654416</t>
  </si>
  <si>
    <t>Бубновское</t>
  </si>
  <si>
    <t>18654420</t>
  </si>
  <si>
    <t>Верхнебезымяновское</t>
  </si>
  <si>
    <t>18654424</t>
  </si>
  <si>
    <t>Верхнесоинское</t>
  </si>
  <si>
    <t>18654428</t>
  </si>
  <si>
    <t>Вихлянцевское</t>
  </si>
  <si>
    <t>18654432</t>
  </si>
  <si>
    <t>Вишняковское</t>
  </si>
  <si>
    <t>18654436</t>
  </si>
  <si>
    <t>18654440</t>
  </si>
  <si>
    <t>18654444</t>
  </si>
  <si>
    <t>Дьяконовское</t>
  </si>
  <si>
    <t>18654446</t>
  </si>
  <si>
    <t>Забурдяевское</t>
  </si>
  <si>
    <t>18654448</t>
  </si>
  <si>
    <t>Искринское</t>
  </si>
  <si>
    <t>18654452</t>
  </si>
  <si>
    <t>Котовское</t>
  </si>
  <si>
    <t>18654456</t>
  </si>
  <si>
    <t>18654460</t>
  </si>
  <si>
    <t>Креповское</t>
  </si>
  <si>
    <t>18654462</t>
  </si>
  <si>
    <t>Лощиновское</t>
  </si>
  <si>
    <t>18654464</t>
  </si>
  <si>
    <t>Михайловское</t>
  </si>
  <si>
    <t>18654468</t>
  </si>
  <si>
    <t>Окладненское</t>
  </si>
  <si>
    <t>18654472</t>
  </si>
  <si>
    <t>Ольшанское</t>
  </si>
  <si>
    <t>18654476</t>
  </si>
  <si>
    <t>Петровское</t>
  </si>
  <si>
    <t>18654480</t>
  </si>
  <si>
    <t>Россошинское</t>
  </si>
  <si>
    <t>18654484</t>
  </si>
  <si>
    <t>Салтынское</t>
  </si>
  <si>
    <t>18654488</t>
  </si>
  <si>
    <t>Хоперопионерское</t>
  </si>
  <si>
    <t>18654492</t>
  </si>
  <si>
    <t>Фроловский муниципальный район</t>
  </si>
  <si>
    <t>18656000</t>
  </si>
  <si>
    <t>Арчединское</t>
  </si>
  <si>
    <t>18656404</t>
  </si>
  <si>
    <t>Большелычакское</t>
  </si>
  <si>
    <t>18656408</t>
  </si>
  <si>
    <t>Ветютневское</t>
  </si>
  <si>
    <t>18656420</t>
  </si>
  <si>
    <t>Дудаченское</t>
  </si>
  <si>
    <t>18656424</t>
  </si>
  <si>
    <t>Краснолиповское</t>
  </si>
  <si>
    <t>18656428</t>
  </si>
  <si>
    <t>Лычакское</t>
  </si>
  <si>
    <t>18656430</t>
  </si>
  <si>
    <t>Малодельское</t>
  </si>
  <si>
    <t>18656432</t>
  </si>
  <si>
    <t>Писаревское</t>
  </si>
  <si>
    <t>18656436</t>
  </si>
  <si>
    <t>Пригородное</t>
  </si>
  <si>
    <t>18656440</t>
  </si>
  <si>
    <t>18656444</t>
  </si>
  <si>
    <t>Шуруповское</t>
  </si>
  <si>
    <t>18656448</t>
  </si>
  <si>
    <t>Чернышковский муниципальный район</t>
  </si>
  <si>
    <t>18658000</t>
  </si>
  <si>
    <t>Алешкинское</t>
  </si>
  <si>
    <t>18658404</t>
  </si>
  <si>
    <t>Басакинское</t>
  </si>
  <si>
    <t>18658408</t>
  </si>
  <si>
    <t>Большетерновское</t>
  </si>
  <si>
    <t>18658412</t>
  </si>
  <si>
    <t>Верхнегнутовское</t>
  </si>
  <si>
    <t>18658416</t>
  </si>
  <si>
    <t>Елкинское</t>
  </si>
  <si>
    <t>18658418</t>
  </si>
  <si>
    <t>18658420</t>
  </si>
  <si>
    <t>18658428</t>
  </si>
  <si>
    <t>Нижнегнутовское</t>
  </si>
  <si>
    <t>18658432</t>
  </si>
  <si>
    <t>Пристеновское</t>
  </si>
  <si>
    <t>18658434</t>
  </si>
  <si>
    <t>Сизовское</t>
  </si>
  <si>
    <t>18658436</t>
  </si>
  <si>
    <t>Тормосиновское</t>
  </si>
  <si>
    <t>18658440</t>
  </si>
  <si>
    <t>Чернышковское</t>
  </si>
  <si>
    <t>18658151</t>
  </si>
  <si>
    <t>городской округ город Волжский</t>
  </si>
  <si>
    <t>18710000</t>
  </si>
  <si>
    <t>городской округ город Камышин</t>
  </si>
  <si>
    <t>18715000</t>
  </si>
  <si>
    <t>городской округ город Михайловка</t>
  </si>
  <si>
    <t>18720000</t>
  </si>
  <si>
    <t>городской округ город Урюпинск</t>
  </si>
  <si>
    <t>18725000</t>
  </si>
  <si>
    <t>городской округ город Фролово</t>
  </si>
  <si>
    <t>18728000</t>
  </si>
  <si>
    <t>городской округ город-герой Волгоград</t>
  </si>
  <si>
    <t>18701000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</si>
  <si>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</si>
  <si>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</si>
  <si>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</si>
  <si>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</si>
  <si>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</si>
  <si>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</si>
  <si>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</si>
  <si>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</si>
  <si>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</si>
  <si>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</si>
  <si>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</si>
  <si>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</si>
  <si>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</si>
  <si>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</si>
  <si>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</si>
  <si>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</si>
  <si>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31.12.2019</t>
  </si>
  <si>
    <t>REGION_ID</t>
  </si>
  <si>
    <t>REGION_NAME</t>
  </si>
  <si>
    <t>RST_ORG_ID</t>
  </si>
  <si>
    <t>ORG_NAME</t>
  </si>
  <si>
    <t>INN_NAME</t>
  </si>
  <si>
    <t>KPP_NAME</t>
  </si>
  <si>
    <t>ORG_START_DATE</t>
  </si>
  <si>
    <t>ORG_END_DATE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</si>
  <si>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</si>
  <si>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</si>
  <si>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</si>
  <si>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</si>
  <si>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</si>
  <si>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</si>
  <si>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</si>
  <si>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</si>
  <si>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</si>
  <si>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</si>
  <si>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</si>
  <si>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</si>
  <si>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</si>
  <si>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</si>
  <si>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</si>
  <si>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</si>
  <si>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</si>
  <si>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</si>
  <si>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</si>
  <si>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</si>
  <si>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</si>
  <si>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</si>
  <si>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</si>
  <si>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</si>
  <si>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</si>
  <si>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</si>
  <si>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</si>
  <si>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</si>
  <si>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345250001</t>
  </si>
  <si>
    <t>05-10-1992 00:00:00</t>
  </si>
  <si>
    <t>26634941</t>
  </si>
  <si>
    <t>АО "Михайловская ТЭЦ"</t>
  </si>
  <si>
    <t>3437014137</t>
  </si>
  <si>
    <t>343701001</t>
  </si>
  <si>
    <t>01-12-2010 00:00:00</t>
  </si>
  <si>
    <t>27969898</t>
  </si>
  <si>
    <t>АО "РЖДстрой" (филиал "Строительно-монтажный трест № 8")</t>
  </si>
  <si>
    <t>7708587205</t>
  </si>
  <si>
    <t>770801001</t>
  </si>
  <si>
    <t>26823716</t>
  </si>
  <si>
    <t>АО "РИТЭК" ТПП "Волгограднефтегаз" ГПС " Лукойл" (розничная генерация, блокстанция)</t>
  </si>
  <si>
    <t>7736036626</t>
  </si>
  <si>
    <t>631501001</t>
  </si>
  <si>
    <t>17-08-1995 00:00:00</t>
  </si>
  <si>
    <t>28858873</t>
  </si>
  <si>
    <t>АО "ФНПЦ "Титан-Баррикады"</t>
  </si>
  <si>
    <t>3442110950</t>
  </si>
  <si>
    <t>01-10-2010 00:00:00</t>
  </si>
  <si>
    <t>28871730</t>
  </si>
  <si>
    <t>АО ВМК "Красный Октябрь"</t>
  </si>
  <si>
    <t>3442123614</t>
  </si>
  <si>
    <t>26409381</t>
  </si>
  <si>
    <t>3443009576</t>
  </si>
  <si>
    <t>344443001</t>
  </si>
  <si>
    <t>24-04-2002 00:00:00</t>
  </si>
  <si>
    <t>26407857</t>
  </si>
  <si>
    <t>ВОАО "Химпром"</t>
  </si>
  <si>
    <t>3447006030</t>
  </si>
  <si>
    <t>04-12-2002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</si>
  <si>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</si>
  <si>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</si>
  <si>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</si>
  <si>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</si>
  <si>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</si>
  <si>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</si>
  <si>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</si>
  <si>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</si>
  <si>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</si>
  <si>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</si>
  <si>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</si>
  <si>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</si>
  <si>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</si>
  <si>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</si>
  <si>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</si>
  <si>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ГУЗ "Волгоградский областной клинический кардиологический центр"</t>
  </si>
  <si>
    <t>3443901338</t>
  </si>
  <si>
    <t>344601001</t>
  </si>
  <si>
    <t>26409561</t>
  </si>
  <si>
    <t>ГУП "Волгоградское областное сельскохозяйственное предприятие "Заря"</t>
  </si>
  <si>
    <t>3448025003</t>
  </si>
  <si>
    <t>344801001</t>
  </si>
  <si>
    <t>18-01-2001 00:00:00</t>
  </si>
  <si>
    <t>26322205</t>
  </si>
  <si>
    <t>ЗАО "Производственное объединение Завод силикатного кирпича"</t>
  </si>
  <si>
    <t>3443046698</t>
  </si>
  <si>
    <t>344301001</t>
  </si>
  <si>
    <t>05-09-2002 00:00:00</t>
  </si>
  <si>
    <t>26409357</t>
  </si>
  <si>
    <t>ИП Казак С.В.</t>
  </si>
  <si>
    <t>344402975992</t>
  </si>
  <si>
    <t>отсутствует</t>
  </si>
  <si>
    <t>31190995</t>
  </si>
  <si>
    <t>ЛПЧУП "Санаторий Качалинский"</t>
  </si>
  <si>
    <t>3408001775</t>
  </si>
  <si>
    <t>345501001</t>
  </si>
  <si>
    <t>06-08-2014 00:00:00</t>
  </si>
  <si>
    <t>27677602</t>
  </si>
  <si>
    <t>МБУ "Басакинское"</t>
  </si>
  <si>
    <t>3433008277</t>
  </si>
  <si>
    <t>343301001</t>
  </si>
  <si>
    <t>19-08-2011 00:00:00</t>
  </si>
  <si>
    <t>30434183</t>
  </si>
  <si>
    <t>МБУ Чернышковского муниципального района "Коммунальное хозяйство"</t>
  </si>
  <si>
    <t>3458001724</t>
  </si>
  <si>
    <t>345801001</t>
  </si>
  <si>
    <t>30-12-2015 00:00:00</t>
  </si>
  <si>
    <t>26322222</t>
  </si>
  <si>
    <t>МКП "Волжские межрайонные электросети"</t>
  </si>
  <si>
    <t>3435901574</t>
  </si>
  <si>
    <t>09-07-2001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</si>
  <si>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</si>
  <si>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</si>
  <si>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</si>
  <si>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</si>
  <si>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</si>
  <si>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</si>
  <si>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</si>
  <si>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</si>
  <si>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</si>
  <si>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</si>
  <si>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</si>
  <si>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</si>
  <si>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</si>
  <si>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</si>
  <si>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</si>
  <si>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</si>
  <si>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</si>
  <si>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</si>
  <si>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26561068</t>
  </si>
  <si>
    <t>МП "Жилищно-коммунальные услуги"</t>
  </si>
  <si>
    <t>3403027145</t>
  </si>
  <si>
    <t>23-03-2010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</si>
  <si>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</si>
  <si>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</si>
  <si>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</si>
  <si>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</si>
  <si>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</si>
  <si>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</si>
  <si>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</si>
  <si>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</si>
  <si>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</si>
  <si>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26371886</t>
  </si>
  <si>
    <t>МП "Котлубанское"</t>
  </si>
  <si>
    <t>3403022556</t>
  </si>
  <si>
    <t>21-03-2007 00:00:00</t>
  </si>
  <si>
    <t>26409393</t>
  </si>
  <si>
    <t>МП "Тепловые сети и котельные г. Дубовки"</t>
  </si>
  <si>
    <t>3405010764</t>
  </si>
  <si>
    <t>340501001</t>
  </si>
  <si>
    <t>31-05-2004 00:00:00</t>
  </si>
  <si>
    <t>26371903</t>
  </si>
  <si>
    <t>МУП  "Еланское КХ"</t>
  </si>
  <si>
    <t>3406000230</t>
  </si>
  <si>
    <t>340601001</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</si>
  <si>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</si>
  <si>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</si>
  <si>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</si>
  <si>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</si>
  <si>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</si>
  <si>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</si>
  <si>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</si>
  <si>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</si>
  <si>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</si>
  <si>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</si>
  <si>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</si>
  <si>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</si>
  <si>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</si>
  <si>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</si>
  <si>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344401001</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</si>
  <si>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</si>
  <si>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</si>
  <si>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</si>
  <si>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</si>
  <si>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</si>
  <si>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</si>
  <si>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</si>
  <si>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</si>
  <si>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</si>
  <si>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</si>
  <si>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</si>
  <si>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</si>
  <si>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340401001</t>
  </si>
  <si>
    <t>06-04-2006 00:00:00</t>
  </si>
  <si>
    <t>26602429</t>
  </si>
  <si>
    <t>МУП "Вера"</t>
  </si>
  <si>
    <t>3415001430</t>
  </si>
  <si>
    <t>02-06-2010 00:00:00</t>
  </si>
  <si>
    <t>26514811</t>
  </si>
  <si>
    <t>МУП "Волгоградское коммунальное хозяйство"</t>
  </si>
  <si>
    <t>3448004130</t>
  </si>
  <si>
    <t>16-11-1992 00:00:00</t>
  </si>
  <si>
    <t>26409265</t>
  </si>
  <si>
    <t>МУП "Городское хозяйство"</t>
  </si>
  <si>
    <t>3430032948</t>
  </si>
  <si>
    <t>343001001</t>
  </si>
  <si>
    <t>27-11-2003 00:00:00</t>
  </si>
  <si>
    <t>30942612</t>
  </si>
  <si>
    <t>МУП "ЖКХ Городищенского района"</t>
  </si>
  <si>
    <t>3455051734</t>
  </si>
  <si>
    <t>25-01-2016 00:00:00</t>
  </si>
  <si>
    <t>26409533</t>
  </si>
  <si>
    <t>МУП "Жилищно-коммунальное хозяйство"</t>
  </si>
  <si>
    <t>3411000228</t>
  </si>
  <si>
    <t>341101001</t>
  </si>
  <si>
    <t>04-11-1993 00:00:00</t>
  </si>
  <si>
    <t>27168268</t>
  </si>
  <si>
    <t>МУП "Жилкомхоз Суровикинский"</t>
  </si>
  <si>
    <t>3430032930</t>
  </si>
  <si>
    <t>27-11-2009 00:00:00</t>
  </si>
  <si>
    <t>26407720</t>
  </si>
  <si>
    <t>МУП "Жирновское городское хозяйство"</t>
  </si>
  <si>
    <t>3407011308</t>
  </si>
  <si>
    <t>340701001</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</si>
  <si>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</si>
  <si>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</si>
  <si>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</si>
  <si>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</si>
  <si>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</si>
  <si>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</si>
  <si>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</si>
  <si>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</si>
  <si>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</si>
  <si>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</si>
  <si>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</si>
  <si>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</si>
  <si>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</si>
  <si>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</si>
  <si>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26410502</t>
  </si>
  <si>
    <t>МУП "Ильевское КХ"</t>
  </si>
  <si>
    <t>3409011600</t>
  </si>
  <si>
    <t>03-08-2006 00:00:00</t>
  </si>
  <si>
    <t>26371971</t>
  </si>
  <si>
    <t>МУП "КОМХОЗ" Руднянского района</t>
  </si>
  <si>
    <t>3425004617</t>
  </si>
  <si>
    <t>342501001</t>
  </si>
  <si>
    <t>23-07-2004 00:00:00</t>
  </si>
  <si>
    <t>26407715</t>
  </si>
  <si>
    <t>МУП "КХ "Варваровское"</t>
  </si>
  <si>
    <t>3409011656</t>
  </si>
  <si>
    <t>09-08-2006 00:00:00</t>
  </si>
  <si>
    <t>26409333</t>
  </si>
  <si>
    <t>МУП "Калачтеплосервис"</t>
  </si>
  <si>
    <t>3409011575</t>
  </si>
  <si>
    <t>31-07-2006 00:00:00</t>
  </si>
  <si>
    <t>26409405</t>
  </si>
  <si>
    <t>МУП "Калачтеплосети"</t>
  </si>
  <si>
    <t>3409011590</t>
  </si>
  <si>
    <t>01-08-2006 00:00:00</t>
  </si>
  <si>
    <t>26596679</t>
  </si>
  <si>
    <t>МУП "Качалинское"</t>
  </si>
  <si>
    <t>3408010561</t>
  </si>
  <si>
    <t>16-03-2010 00:00:00</t>
  </si>
  <si>
    <t>30379060</t>
  </si>
  <si>
    <t>МУП "Клетская Ресурсо-Снабжающая Компания"</t>
  </si>
  <si>
    <t>3454002815</t>
  </si>
  <si>
    <t>345401001</t>
  </si>
  <si>
    <t>25-09-2015 00:00:00</t>
  </si>
  <si>
    <t>26584517</t>
  </si>
  <si>
    <t>МУП "Кузьмичевское"</t>
  </si>
  <si>
    <t>3403025941</t>
  </si>
  <si>
    <t>01-09-2009 00:00:00</t>
  </si>
  <si>
    <t>26371979</t>
  </si>
  <si>
    <t>МУП "Лебяженское ЖКХ"</t>
  </si>
  <si>
    <t>3428985654</t>
  </si>
  <si>
    <t>342801001</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</si>
  <si>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</si>
  <si>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</si>
  <si>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</si>
  <si>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</si>
  <si>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</si>
  <si>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</si>
  <si>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</si>
  <si>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</si>
  <si>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</si>
  <si>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</si>
  <si>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</si>
  <si>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</si>
  <si>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</si>
  <si>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</si>
  <si>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</si>
  <si>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</si>
  <si>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</si>
  <si>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</si>
  <si>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</si>
  <si>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</si>
  <si>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</si>
  <si>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</si>
  <si>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</si>
  <si>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</si>
  <si>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</si>
  <si>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</si>
  <si>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</si>
  <si>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</si>
  <si>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</si>
  <si>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</si>
  <si>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26371977</t>
  </si>
  <si>
    <t>МУП "Суходольское ЖКХ" Среднеахтубинского района</t>
  </si>
  <si>
    <t>3428983840</t>
  </si>
  <si>
    <t>10-06-2004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</si>
  <si>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</si>
  <si>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</si>
  <si>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</si>
  <si>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</si>
  <si>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</si>
  <si>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</si>
  <si>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</si>
  <si>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</si>
  <si>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</si>
  <si>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</si>
  <si>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</si>
  <si>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343801001</t>
  </si>
  <si>
    <t>26514674</t>
  </si>
  <si>
    <t>МУП "Теплоснабжение г. Фролово"</t>
  </si>
  <si>
    <t>3439009397</t>
  </si>
  <si>
    <t>343901001</t>
  </si>
  <si>
    <t>29-09-2009 00:00:00</t>
  </si>
  <si>
    <t>26608760</t>
  </si>
  <si>
    <t>МУП ЖКХ "Кировское КХ"</t>
  </si>
  <si>
    <t>3426013290</t>
  </si>
  <si>
    <t>342601001</t>
  </si>
  <si>
    <t>26409389</t>
  </si>
  <si>
    <t>МУП ЖКХ "Попковское"  Попковского сельского поселения</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</si>
  <si>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</si>
  <si>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</si>
  <si>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</si>
  <si>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</si>
  <si>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</si>
  <si>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</si>
  <si>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</si>
  <si>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</si>
  <si>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</si>
  <si>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</si>
  <si>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</si>
  <si>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</si>
  <si>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</si>
  <si>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</si>
  <si>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</si>
  <si>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</si>
  <si>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</si>
  <si>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</si>
  <si>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</si>
  <si>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</si>
  <si>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</si>
  <si>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28262410</t>
  </si>
  <si>
    <t>ОАО "КамышинТеплоЭнерго"</t>
  </si>
  <si>
    <t>3436018361</t>
  </si>
  <si>
    <t>29-12-2012 00:00:00</t>
  </si>
  <si>
    <t>26559718</t>
  </si>
  <si>
    <t>ОАО "Старополтавское многоотраслевое производственное объединение коммунального хозяйства"</t>
  </si>
  <si>
    <t>3429032076</t>
  </si>
  <si>
    <t>342901001</t>
  </si>
  <si>
    <t>06-02-2009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</si>
  <si>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</si>
  <si>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</si>
  <si>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</si>
  <si>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</si>
  <si>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</si>
  <si>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</si>
  <si>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</si>
  <si>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</si>
  <si>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</si>
  <si>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</si>
  <si>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</si>
  <si>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</si>
  <si>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</si>
  <si>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</si>
  <si>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</si>
  <si>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</si>
  <si>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</si>
  <si>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</si>
  <si>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</si>
  <si>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</si>
  <si>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</si>
  <si>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</si>
  <si>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</si>
  <si>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</si>
  <si>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</si>
  <si>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</si>
  <si>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</si>
  <si>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</si>
  <si>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</si>
  <si>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</si>
  <si>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</si>
  <si>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</si>
  <si>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</si>
  <si>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</si>
  <si>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</si>
  <si>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</si>
  <si>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</si>
  <si>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</si>
  <si>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</si>
  <si>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</si>
  <si>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</si>
  <si>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</si>
  <si>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</si>
  <si>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</si>
  <si>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</si>
  <si>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</si>
  <si>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</si>
  <si>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28965861</t>
  </si>
  <si>
    <t>ООО "Волгоградская генерирующая компания"</t>
  </si>
  <si>
    <t>3461000463</t>
  </si>
  <si>
    <t>29-12-2014 00:00:00</t>
  </si>
  <si>
    <t>28868194</t>
  </si>
  <si>
    <t>ООО "ВолжскТеплоЭнерго"</t>
  </si>
  <si>
    <t>3444198809</t>
  </si>
  <si>
    <t>19-12-2012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</si>
  <si>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</si>
  <si>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</si>
  <si>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</si>
  <si>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</si>
  <si>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</si>
  <si>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</si>
  <si>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</si>
  <si>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</si>
  <si>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</si>
  <si>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</si>
  <si>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</si>
  <si>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</si>
  <si>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</si>
  <si>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</si>
  <si>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</si>
  <si>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</si>
  <si>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</si>
  <si>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</si>
  <si>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</si>
  <si>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</si>
  <si>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</si>
  <si>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30833645</t>
  </si>
  <si>
    <t>ООО "Камышинская ТЭЦ"</t>
  </si>
  <si>
    <t>3453004143</t>
  </si>
  <si>
    <t>25-08-2016 00:00:00</t>
  </si>
  <si>
    <t>26626629</t>
  </si>
  <si>
    <t>ООО "Коммунальное хозяйство "Варваровское"</t>
  </si>
  <si>
    <t>3409013886</t>
  </si>
  <si>
    <t>22-09-2010 00:00:00</t>
  </si>
  <si>
    <t>27871625</t>
  </si>
  <si>
    <t>ООО "Коммунальные сети"</t>
  </si>
  <si>
    <t>3408010836</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</si>
  <si>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</si>
  <si>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</si>
  <si>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</si>
  <si>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</si>
  <si>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</si>
  <si>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</si>
  <si>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</si>
  <si>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</si>
  <si>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</si>
  <si>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</si>
  <si>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</si>
  <si>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</si>
  <si>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26409517</t>
  </si>
  <si>
    <t>ООО "Куйбышевское КХ"</t>
  </si>
  <si>
    <t>3428985911</t>
  </si>
  <si>
    <t>06-06-2006 00:00:00</t>
  </si>
  <si>
    <t>30829157</t>
  </si>
  <si>
    <t>ООО "ЛУКОЙЛ-Волгограднефтепереработка"</t>
  </si>
  <si>
    <t>3448017919</t>
  </si>
  <si>
    <t>997150001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</si>
  <si>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</si>
  <si>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</si>
  <si>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</si>
  <si>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</si>
  <si>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</si>
  <si>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</si>
  <si>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</si>
  <si>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</si>
  <si>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</si>
  <si>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</si>
  <si>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</si>
  <si>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</si>
  <si>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30893312</t>
  </si>
  <si>
    <t>ООО "Международный аэропорт Волгоград"</t>
  </si>
  <si>
    <t>3443923451</t>
  </si>
  <si>
    <t>02-08-2013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</si>
  <si>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</si>
  <si>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</si>
  <si>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</si>
  <si>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</si>
  <si>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</si>
  <si>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</si>
  <si>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</si>
  <si>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</si>
  <si>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</si>
  <si>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</si>
  <si>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</si>
  <si>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</si>
  <si>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</si>
  <si>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"Пересвет-Регион-Дон"</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</si>
  <si>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</si>
  <si>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</si>
  <si>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</si>
  <si>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</si>
  <si>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</si>
  <si>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</si>
  <si>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</si>
  <si>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</si>
  <si>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</si>
  <si>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</si>
  <si>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</si>
  <si>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</si>
  <si>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</si>
  <si>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</si>
  <si>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</si>
  <si>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</si>
  <si>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</si>
  <si>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</si>
  <si>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</si>
  <si>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</si>
  <si>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</si>
  <si>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</si>
  <si>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</si>
  <si>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</si>
  <si>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</si>
  <si>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</si>
  <si>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</si>
  <si>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</si>
  <si>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30833352</t>
  </si>
  <si>
    <t>ООО "Тепло Поволжья"</t>
  </si>
  <si>
    <t>3453002812</t>
  </si>
  <si>
    <t>345301001</t>
  </si>
  <si>
    <t>30833653</t>
  </si>
  <si>
    <t>ООО "Тепловая генерация г.Волжского"</t>
  </si>
  <si>
    <t>3435126710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</si>
  <si>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</si>
  <si>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</si>
  <si>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</si>
  <si>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</si>
  <si>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</si>
  <si>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</si>
  <si>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</si>
  <si>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</si>
  <si>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</si>
  <si>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</si>
  <si>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</si>
  <si>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</si>
  <si>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</si>
  <si>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</si>
  <si>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</si>
  <si>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</si>
  <si>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</si>
  <si>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</si>
  <si>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</si>
  <si>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</si>
  <si>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</si>
  <si>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</si>
  <si>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</si>
  <si>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</si>
  <si>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</si>
  <si>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</si>
  <si>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</si>
  <si>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28121125</t>
  </si>
  <si>
    <t>ООО "Элеватор Сервис"</t>
  </si>
  <si>
    <t>3445061733</t>
  </si>
  <si>
    <t>15-04-2003 00:00:00</t>
  </si>
  <si>
    <t>26647101</t>
  </si>
  <si>
    <t>ООО ИКЦ "Спецтеплосервис"</t>
  </si>
  <si>
    <t>3444105032</t>
  </si>
  <si>
    <t>08-01-2010 00:00:00</t>
  </si>
  <si>
    <t>28037530</t>
  </si>
  <si>
    <t>ООО УК "Прибрежный"</t>
  </si>
  <si>
    <t>3445118274</t>
  </si>
  <si>
    <t>26322226</t>
  </si>
  <si>
    <t>ПАО "Международный аэропорт Волгоград"</t>
  </si>
  <si>
    <t>3443009921</t>
  </si>
  <si>
    <t>17-12-1992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</si>
  <si>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</si>
  <si>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</si>
  <si>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</si>
  <si>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</si>
  <si>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</si>
  <si>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</si>
  <si>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АО "Первая грузовая компания"</t>
  </si>
  <si>
    <t>7725806898</t>
  </si>
  <si>
    <t>997650001</t>
  </si>
  <si>
    <t>26-08-2014 00:00:00</t>
  </si>
  <si>
    <t>26409541</t>
  </si>
  <si>
    <t>Свято-Духовский мужской монастырь</t>
  </si>
  <si>
    <t>3443904561</t>
  </si>
  <si>
    <t>26371950</t>
  </si>
  <si>
    <t>УМП "Новониколаевское МПОКХ"</t>
  </si>
  <si>
    <t>3420000270</t>
  </si>
  <si>
    <t>342001001</t>
  </si>
  <si>
    <t>16-12-1998 00:00:00</t>
  </si>
  <si>
    <t>30940521</t>
  </si>
  <si>
    <t>УФПС Волгоградской области - филиал ФГУП "Почта России"</t>
  </si>
  <si>
    <t>7724261610</t>
  </si>
  <si>
    <t>344402001</t>
  </si>
  <si>
    <t>13-02-2003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</si>
  <si>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</si>
  <si>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</si>
  <si>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</si>
  <si>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</si>
  <si>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</si>
  <si>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</si>
  <si>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</si>
  <si>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</si>
  <si>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</si>
  <si>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</si>
  <si>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</si>
  <si>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</si>
  <si>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</si>
  <si>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</si>
  <si>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</si>
  <si>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</si>
  <si>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</si>
  <si>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</si>
  <si>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</si>
  <si>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</si>
  <si>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</si>
  <si>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</si>
  <si>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</si>
  <si>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</si>
  <si>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</si>
  <si>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</si>
  <si>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26785622</t>
  </si>
  <si>
    <t>филиал АО "КАУСТИК" "Волгоградская ТЭЦ-3"</t>
  </si>
  <si>
    <t>344803001</t>
  </si>
  <si>
    <t>20-08-2007 00:00:00</t>
  </si>
  <si>
    <t>WARM</t>
  </si>
  <si>
    <t>Комитет тарифного регулирования Волгоградской области</t>
  </si>
  <si>
    <t>20.12.2018</t>
  </si>
  <si>
    <t>№47/110</t>
  </si>
  <si>
    <t xml:space="preserve">Государственная система правовой информации.
Официальный интернет-портал правовой информации. www.pravo.gov.ru         </t>
  </si>
  <si>
    <t>404130, г.Волжский, ул. 7-я Автодорога, д. 19, каб. 2.4.</t>
  </si>
  <si>
    <t>Кубанцев Михаил Петрович</t>
  </si>
  <si>
    <t>Переверзева Анастасия Николаевна</t>
  </si>
  <si>
    <t>Экономист 1 категории финансово-экономического отдела</t>
  </si>
  <si>
    <t>(8443) 55-05-34</t>
  </si>
  <si>
    <t>Anastasiya.Pereverzeva@lukoil.com</t>
  </si>
  <si>
    <t>О</t>
  </si>
  <si>
    <t>городской округ город Волжский, городской округ город Волжский (18710000);</t>
  </si>
  <si>
    <t>3.2</t>
  </si>
  <si>
    <t>3.3</t>
  </si>
  <si>
    <t>3.4</t>
  </si>
  <si>
    <t>3.5</t>
  </si>
  <si>
    <t>3.6</t>
  </si>
  <si>
    <t>3.7</t>
  </si>
  <si>
    <t>3.8</t>
  </si>
  <si>
    <t>3.9</t>
  </si>
  <si>
    <t>3.10</t>
  </si>
  <si>
    <t>3.11</t>
  </si>
  <si>
    <t>3.12</t>
  </si>
  <si>
    <t>3.13</t>
  </si>
  <si>
    <t>3.14</t>
  </si>
  <si>
    <t>3.15</t>
  </si>
  <si>
    <t>3.16</t>
  </si>
  <si>
    <t>http://teploseti34.ru</t>
  </si>
  <si>
    <t>26.12.2018</t>
  </si>
  <si>
    <t>https://portal.eias.ru/Portal/DownloadPage.aspx?type=12&amp;guid=59305a50-29d1-4b9f-ab63-07c4bbaad833</t>
  </si>
  <si>
    <t>https://portal.eias.ru/Portal/DownloadPage.aspx?type=12&amp;guid=24428cca-4fc2-4c5e-bc60-678e1dd9ff82</t>
  </si>
  <si>
    <t>реквизиты заявителя (для юридических лиц - полное наименование организации, дата и номер записи о включении в Единый государственный реестр юридических лиц, для индивидуальных предпринимателей - фамилия, имя, отчество, дата и номер записи о включении в Единый государственный реестр индивидуальных предпринимателей, для физических лиц - фамилия, имя, отчество, серия, номер и дата выдачи паспорта или иного документа, удостоверяющего личность, почтовый адрес, телефон, факс, адрес электронной почты)</t>
  </si>
  <si>
    <t>местонахождение объекта</t>
  </si>
  <si>
    <t>технические параметры подключаемого объекта</t>
  </si>
  <si>
    <t>правовые основания пользования заявителем подключаемым объектом (при подключении существующего подключаемого объекта)</t>
  </si>
  <si>
    <t>правовые основания пользования заявителем земельным участком, на котором расположен существующий подключаемый объект или предполагается создание подключаемого объекта</t>
  </si>
  <si>
    <t>номер и дата выдачи технических условий (если они выдавались ранее)</t>
  </si>
  <si>
    <t>планируемые сроки ввода в эксплуатацию подключаемого объекта</t>
  </si>
  <si>
    <t>информация о границах земельного участка, на котором планируется осуществить строительство (реконструкцию, модернизацию) подключаемого объекта</t>
  </si>
  <si>
    <t>информация о виде разрешенного использования земельного участка</t>
  </si>
  <si>
    <t>информация о предельных параметрах разрешенного строительства (реконструкции, модернизации) подключаемого объекта</t>
  </si>
  <si>
    <t>К заявке о подключении к системе теплоснабжения прилагаются следующие документы:</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</si>
  <si>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</si>
  <si>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</si>
  <si>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</si>
  <si>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документы, подтверждающие полномочия лица, действующего от имени заявителя (в случае если заявка подается представителем заявителя)</t>
  </si>
  <si>
    <t>для юридических лиц - копии учредительных документов</t>
  </si>
  <si>
    <t>https://portal.eias.ru/Portal/DownloadPage.aspx?type=12&amp;guid=7f56d0a3-1b77-4a0b-a0df-d1a87119f486</t>
  </si>
  <si>
    <t>Постановление Правительства Российской Федерации от 05.07.2018г. №787</t>
  </si>
  <si>
    <t>8 (8443) 55-05-73</t>
  </si>
  <si>
    <t>404130, Волгоградская обл., город Волжский, улица 7-я Автодорога, д.19, кабинет ОПРиП</t>
  </si>
  <si>
    <t>c 08:00 до 16:00</t>
  </si>
  <si>
    <t>понедельник-пятница</t>
  </si>
  <si>
    <t>понедельник-пятница: c 08:00 до 16:00</t>
  </si>
  <si>
    <t xml:space="preserve">РЕГЛАМЕНТ
определения технической возможности в предоставлении технических условий  и порядок заключения  договоров о подключении (технологическом присоединении) объекта капитального строительства к системе теплоснабжения   ООО «Волжские тепловые сети»
</t>
  </si>
  <si>
    <t>https://portal.eias.ru/Portal/DownloadPage.aspx?type=12&amp;guid=2dc0872f-9a19-4b04-9ef8-db06a2785e3e</t>
  </si>
  <si>
    <t>Добавить подключаемую тепловую нагрузку</t>
  </si>
  <si>
    <t>Без дифференциации</t>
  </si>
  <si>
    <t>П2.2 – расходы на создание (реконструкцию) тепловых пунктов от существующих тепловых сетей или источников тепловой энергии до точек подключения объектов заявителей (данный показатель равен нулю).
Н – налог на прибыль, отнесенный к плате за подключение (данный показатель равен нулю).</t>
  </si>
  <si>
    <t>П1 – расходы на проведение мероприятий по подключению объекта Заявителя в размере 7,384 тыс. руб. (без учета НДС) за 1 Гкал/час подключаемой тепловой нагрузки. 
П2.1,i,j – расходы на создание (реконструкцию) тепловых сетей (за исключением создания (реконструкции) тепловых пунктов) i-го диапазона диаметров j-го типа прокладки от существующих тепловых сетей или источников тепловой энергии до точек подключения объектов заявителей в размере: 
- для надземной (наземной) прокладки 50-250 мм составляет 1 993,154 тыс. руб. (без учета НДС) за 1 Гкал/час подключаемой тепловой нагрузки;
- для подземной канальной прокладки 50-250 мм составляет 2 970,162 тыс. руб. (без учета НДС) за 1 Гкал/час подключаемой тепловой нагрузки;
- для подземной бесканальной прокладки 50-250 мм составляет 3 052,432 тыс. руб. (без учета НДС) за 1 Гкал/час подключаемой тепловой нагрузки.</t>
  </si>
  <si>
    <t>Плата за подключение,  если подключаемая тепловая нагрузка  более 0,1 Гкал/ч и не превышает 1,5 Гкал/ч, определяется в соответствии с Методическими указаниями  по расчету регулируемых цен (тарифов) в сфере теплоснабжения, утвержденными приказом Федеральной службы по тарифам от 13.06.2013 № 760-э в расчете на единицу мощности подключаемой тепловой нагрузки, определенной соответственно по формуле:
ПII = П1 + ∑П2.1,i,j + П2.2 + Н (тыс. руб./Гкал/ч), где</t>
  </si>
  <si>
    <t>ВГМП филиал ФГБУ "Управление "Волгоградмелиоводхоз"</t>
  </si>
  <si>
    <t>09.01.2019 20:27:20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</si>
</sst>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 fontId="10" fillId="9" borderId="5" xfId="54" applyNumberFormat="1" applyFont="1" applyFill="1" applyBorder="1" applyAlignment="1" applyProtection="1">
      <alignment horizontal="left" vertical="center" wrapText="1"/>
      <protection locked="0"/>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9" borderId="16" xfId="54" applyNumberFormat="1" applyFont="1" applyFill="1" applyBorder="1" applyAlignment="1" applyProtection="1">
      <alignment horizontal="left" vertical="center" wrapText="1"/>
      <protection locked="0"/>
    </xf>
    <xf numFmtId="0" fontId="10" fillId="9" borderId="28"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37" fillId="0" borderId="5" xfId="54"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0" fontId="37" fillId="0" borderId="16" xfId="54" applyFont="1" applyFill="1" applyBorder="1" applyAlignment="1" applyProtection="1">
      <alignment horizontal="center" vertical="center" wrapText="1"/>
    </xf>
    <xf numFmtId="0" fontId="37" fillId="0" borderId="26" xfId="54"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0" fontId="0" fillId="7" borderId="5" xfId="102"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37" fillId="0" borderId="28"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29</xdr:row>
      <xdr:rowOff>0</xdr:rowOff>
    </xdr:from>
    <xdr:to>
      <xdr:col>31</xdr:col>
      <xdr:colOff>228600</xdr:colOff>
      <xdr:row>29</xdr:row>
      <xdr:rowOff>190500</xdr:rowOff>
    </xdr:to>
    <xdr:grpSp>
      <xdr:nvGrpSpPr>
        <xdr:cNvPr id="4" name="shCalendar" hidden="1"/>
        <xdr:cNvGrpSpPr>
          <a:grpSpLocks/>
        </xdr:cNvGrpSpPr>
      </xdr:nvGrpSpPr>
      <xdr:grpSpPr bwMode="auto">
        <a:xfrm>
          <a:off x="16735425" y="43719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2" t="s">
        <v>632</v>
      </c>
      <c r="M5" s="1232"/>
      <c r="N5" s="1232"/>
      <c r="O5" s="1232"/>
      <c r="P5" s="1232"/>
      <c r="Q5" s="1232"/>
      <c r="R5" s="1232"/>
      <c r="S5" s="1232"/>
      <c r="T5" s="1232"/>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503</v>
      </c>
      <c r="N7" s="668"/>
      <c r="O7" s="1209" t="str">
        <f>IF(NameOrPr_ch="",IF(NameOrPr="","",NameOrPr),NameOrPr_ch)</f>
        <v>Комитет тарифного регулирования Волгоградской области</v>
      </c>
      <c r="P7" s="1209"/>
      <c r="Q7" s="1209"/>
      <c r="R7" s="1209"/>
      <c r="S7" s="1209"/>
      <c r="T7" s="1209"/>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09" t="str">
        <f>IF(datePr_ch="",IF(datePr="","",datePr),datePr_ch)</f>
        <v>20.12.2018</v>
      </c>
      <c r="P8" s="1209"/>
      <c r="Q8" s="1209"/>
      <c r="R8" s="1209"/>
      <c r="S8" s="1209"/>
      <c r="T8" s="1209"/>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09" t="str">
        <f>IF(numberPr_ch="",IF(numberPr="","",numberPr),numberPr_ch)</f>
        <v>№47/110</v>
      </c>
      <c r="P9" s="1209"/>
      <c r="Q9" s="1209"/>
      <c r="R9" s="1209"/>
      <c r="S9" s="1209"/>
      <c r="T9" s="1209"/>
      <c r="U9" s="584"/>
      <c r="V9" s="584"/>
      <c r="W9" s="521"/>
      <c r="X9" s="592"/>
      <c r="Y9" s="592"/>
      <c r="Z9" s="592"/>
      <c r="AA9" s="592"/>
      <c r="AB9" s="592"/>
      <c r="AC9" s="592"/>
    </row>
    <row r="10" spans="1:29" s="572" customFormat="1" ht="18.75">
      <c r="A10" s="592"/>
      <c r="B10" s="592"/>
      <c r="C10" s="592"/>
      <c r="D10" s="592"/>
      <c r="E10" s="592"/>
      <c r="F10" s="592"/>
      <c r="G10" s="592"/>
      <c r="H10" s="592"/>
      <c r="L10" s="554"/>
      <c r="M10" s="619" t="s">
        <v>502</v>
      </c>
      <c r="N10" s="668"/>
      <c r="O10" s="1209" t="str">
        <f>IF(IstPub_ch="",IF(IstPub="","",IstPub),IstPub_ch)</f>
        <v xml:space="preserve">Государственная система правовой информации.
Официальный интернет-портал правовой информации. www.pravo.gov.ru         </v>
      </c>
      <c r="P10" s="1209"/>
      <c r="Q10" s="1209"/>
      <c r="R10" s="1209"/>
      <c r="S10" s="1209"/>
      <c r="T10" s="1209"/>
      <c r="U10" s="584"/>
      <c r="V10" s="584"/>
      <c r="W10" s="521"/>
      <c r="X10" s="592"/>
      <c r="Y10" s="592"/>
      <c r="Z10" s="592"/>
      <c r="AA10" s="592"/>
      <c r="AB10" s="592"/>
      <c r="AC10" s="592"/>
    </row>
    <row r="11" spans="1:29" s="572" customFormat="1" ht="11.25" hidden="1">
      <c r="A11" s="592"/>
      <c r="B11" s="592"/>
      <c r="C11" s="592"/>
      <c r="D11" s="592"/>
      <c r="E11" s="592"/>
      <c r="F11" s="592"/>
      <c r="G11" s="592"/>
      <c r="H11" s="592"/>
      <c r="L11" s="1233"/>
      <c r="M11" s="1233"/>
      <c r="N11" s="568"/>
      <c r="O11" s="584"/>
      <c r="P11" s="584"/>
      <c r="Q11" s="584"/>
      <c r="R11" s="584"/>
      <c r="S11" s="584"/>
      <c r="T11" s="584"/>
      <c r="U11" s="590" t="s">
        <v>373</v>
      </c>
      <c r="X11" s="592"/>
      <c r="Y11" s="592"/>
      <c r="Z11" s="592"/>
      <c r="AA11" s="592"/>
      <c r="AB11" s="592"/>
      <c r="AC11" s="592"/>
    </row>
    <row r="12" spans="1:29">
      <c r="J12" s="531"/>
      <c r="K12" s="531"/>
      <c r="L12" s="526"/>
      <c r="M12" s="526"/>
      <c r="N12" s="504"/>
      <c r="O12" s="1210"/>
      <c r="P12" s="1210"/>
      <c r="Q12" s="1210"/>
      <c r="R12" s="1210"/>
      <c r="S12" s="1210"/>
      <c r="T12" s="1210"/>
      <c r="U12" s="1210"/>
    </row>
    <row r="13" spans="1:29">
      <c r="J13" s="531"/>
      <c r="K13" s="531"/>
      <c r="L13" s="1152" t="s">
        <v>454</v>
      </c>
      <c r="M13" s="1152"/>
      <c r="N13" s="1152"/>
      <c r="O13" s="1152"/>
      <c r="P13" s="1152"/>
      <c r="Q13" s="1152"/>
      <c r="R13" s="1152"/>
      <c r="S13" s="1152"/>
      <c r="T13" s="1152"/>
      <c r="U13" s="1152"/>
      <c r="V13" s="1152"/>
      <c r="W13" s="1152" t="s">
        <v>455</v>
      </c>
    </row>
    <row r="14" spans="1:29" ht="14.25" customHeight="1">
      <c r="J14" s="531"/>
      <c r="K14" s="531"/>
      <c r="L14" s="1216" t="s">
        <v>92</v>
      </c>
      <c r="M14" s="1216" t="s">
        <v>640</v>
      </c>
      <c r="N14" s="663"/>
      <c r="O14" s="1217" t="s">
        <v>642</v>
      </c>
      <c r="P14" s="1218"/>
      <c r="Q14" s="1218"/>
      <c r="R14" s="1218"/>
      <c r="S14" s="1218"/>
      <c r="T14" s="1219"/>
      <c r="U14" s="1227" t="s">
        <v>341</v>
      </c>
      <c r="V14" s="1213" t="s">
        <v>275</v>
      </c>
      <c r="W14" s="1152"/>
    </row>
    <row r="15" spans="1:29" ht="14.25" customHeight="1">
      <c r="J15" s="531"/>
      <c r="K15" s="531"/>
      <c r="L15" s="1216"/>
      <c r="M15" s="1216"/>
      <c r="N15" s="664"/>
      <c r="O15" s="1222" t="s">
        <v>606</v>
      </c>
      <c r="P15" s="1220" t="s">
        <v>271</v>
      </c>
      <c r="Q15" s="1221"/>
      <c r="R15" s="1224" t="s">
        <v>655</v>
      </c>
      <c r="S15" s="1225"/>
      <c r="T15" s="1226"/>
      <c r="U15" s="1228"/>
      <c r="V15" s="1214"/>
      <c r="W15" s="1152"/>
    </row>
    <row r="16" spans="1:29" ht="33.75" customHeight="1">
      <c r="J16" s="531"/>
      <c r="K16" s="531"/>
      <c r="L16" s="1216"/>
      <c r="M16" s="1216"/>
      <c r="N16" s="665"/>
      <c r="O16" s="1223"/>
      <c r="P16" s="537" t="s">
        <v>607</v>
      </c>
      <c r="Q16" s="537" t="s">
        <v>6</v>
      </c>
      <c r="R16" s="538" t="s">
        <v>274</v>
      </c>
      <c r="S16" s="1211" t="s">
        <v>273</v>
      </c>
      <c r="T16" s="1212"/>
      <c r="U16" s="1229"/>
      <c r="V16" s="1215"/>
      <c r="W16" s="1152"/>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651">
        <f ca="1">OFFSET(V17,0,-1)</f>
        <v>8</v>
      </c>
      <c r="W17" s="650">
        <f ca="1">OFFSET(W17,0,-1)+1</f>
        <v>9</v>
      </c>
    </row>
    <row r="18" spans="1:29" ht="22.5">
      <c r="A18" s="1235">
        <v>1</v>
      </c>
      <c r="B18" s="867"/>
      <c r="C18" s="867"/>
      <c r="D18" s="867"/>
      <c r="E18" s="868"/>
      <c r="F18" s="869"/>
      <c r="G18" s="869"/>
      <c r="H18" s="869"/>
      <c r="I18" s="870"/>
      <c r="J18" s="865"/>
      <c r="K18" s="872"/>
      <c r="L18" s="595">
        <f>mergeValue(A18)</f>
        <v>1</v>
      </c>
      <c r="M18" s="643" t="s">
        <v>20</v>
      </c>
      <c r="N18" s="648"/>
      <c r="O18" s="1236"/>
      <c r="P18" s="1236"/>
      <c r="Q18" s="1236"/>
      <c r="R18" s="1236"/>
      <c r="S18" s="1236"/>
      <c r="T18" s="1236"/>
      <c r="U18" s="1236"/>
      <c r="V18" s="1236"/>
      <c r="W18" s="632" t="s">
        <v>477</v>
      </c>
      <c r="Y18" s="591"/>
      <c r="Z18" s="591" t="str">
        <f t="shared" ref="Z18:Z31" si="0">IF(M18="","",M18 )</f>
        <v>Наименование тарифа</v>
      </c>
      <c r="AA18" s="591"/>
      <c r="AB18" s="591"/>
      <c r="AC18" s="591"/>
    </row>
    <row r="19" spans="1:29" ht="22.5">
      <c r="A19" s="1235"/>
      <c r="B19" s="1235">
        <v>1</v>
      </c>
      <c r="C19" s="867"/>
      <c r="D19" s="867"/>
      <c r="E19" s="869"/>
      <c r="F19" s="869"/>
      <c r="G19" s="869"/>
      <c r="H19" s="869"/>
      <c r="I19" s="864"/>
      <c r="J19" s="863"/>
      <c r="K19" s="866"/>
      <c r="L19" s="595" t="str">
        <f>mergeValue(A19) &amp;"."&amp; mergeValue(B19)</f>
        <v>1.1</v>
      </c>
      <c r="M19" s="548" t="s">
        <v>16</v>
      </c>
      <c r="N19" s="648"/>
      <c r="O19" s="1236"/>
      <c r="P19" s="1236"/>
      <c r="Q19" s="1236"/>
      <c r="R19" s="1236"/>
      <c r="S19" s="1236"/>
      <c r="T19" s="1236"/>
      <c r="U19" s="1236"/>
      <c r="V19" s="1236"/>
      <c r="W19" s="632" t="s">
        <v>478</v>
      </c>
      <c r="Y19" s="591"/>
      <c r="Z19" s="591" t="str">
        <f t="shared" si="0"/>
        <v>Территория действия тарифа</v>
      </c>
      <c r="AA19" s="591"/>
      <c r="AB19" s="591"/>
      <c r="AC19" s="591"/>
    </row>
    <row r="20" spans="1:29" ht="22.5">
      <c r="A20" s="1235"/>
      <c r="B20" s="1235"/>
      <c r="C20" s="1235">
        <v>1</v>
      </c>
      <c r="D20" s="867"/>
      <c r="E20" s="869"/>
      <c r="F20" s="869"/>
      <c r="G20" s="869"/>
      <c r="H20" s="869"/>
      <c r="I20" s="871"/>
      <c r="J20" s="863"/>
      <c r="K20" s="866"/>
      <c r="L20" s="595" t="str">
        <f>mergeValue(A20) &amp;"."&amp; mergeValue(B20)&amp;"."&amp; mergeValue(C20)</f>
        <v>1.1.1</v>
      </c>
      <c r="M20" s="549" t="s">
        <v>7</v>
      </c>
      <c r="N20" s="648"/>
      <c r="O20" s="1236"/>
      <c r="P20" s="1236"/>
      <c r="Q20" s="1236"/>
      <c r="R20" s="1236"/>
      <c r="S20" s="1236"/>
      <c r="T20" s="1236"/>
      <c r="U20" s="1236"/>
      <c r="V20" s="1236"/>
      <c r="W20" s="632" t="s">
        <v>634</v>
      </c>
      <c r="Y20" s="591"/>
      <c r="Z20" s="591" t="str">
        <f t="shared" si="0"/>
        <v xml:space="preserve">Наименование системы теплоснабжения </v>
      </c>
      <c r="AA20" s="591"/>
      <c r="AB20" s="591"/>
      <c r="AC20" s="591"/>
    </row>
    <row r="21" spans="1:29" ht="22.5">
      <c r="A21" s="1235"/>
      <c r="B21" s="1235"/>
      <c r="C21" s="1235"/>
      <c r="D21" s="1235">
        <v>1</v>
      </c>
      <c r="E21" s="869"/>
      <c r="F21" s="869"/>
      <c r="G21" s="869"/>
      <c r="H21" s="869"/>
      <c r="I21" s="871"/>
      <c r="J21" s="863"/>
      <c r="K21" s="866"/>
      <c r="L21" s="595" t="str">
        <f>mergeValue(A21) &amp;"."&amp; mergeValue(B21)&amp;"."&amp; mergeValue(C21)&amp;"."&amp; mergeValue(D21)</f>
        <v>1.1.1.1</v>
      </c>
      <c r="M21" s="550" t="s">
        <v>22</v>
      </c>
      <c r="N21" s="648"/>
      <c r="O21" s="1236"/>
      <c r="P21" s="1236"/>
      <c r="Q21" s="1236"/>
      <c r="R21" s="1236"/>
      <c r="S21" s="1236"/>
      <c r="T21" s="1236"/>
      <c r="U21" s="1236"/>
      <c r="V21" s="1236"/>
      <c r="W21" s="632" t="s">
        <v>635</v>
      </c>
      <c r="Y21" s="591"/>
      <c r="Z21" s="591" t="str">
        <f t="shared" si="0"/>
        <v xml:space="preserve">Источник тепловой энергии  </v>
      </c>
      <c r="AA21" s="591"/>
      <c r="AB21" s="591"/>
      <c r="AC21" s="591"/>
    </row>
    <row r="22" spans="1:29" ht="101.25">
      <c r="A22" s="1235"/>
      <c r="B22" s="1235"/>
      <c r="C22" s="1235"/>
      <c r="D22" s="1235"/>
      <c r="E22" s="1235">
        <v>1</v>
      </c>
      <c r="F22" s="869"/>
      <c r="G22" s="869"/>
      <c r="H22" s="867">
        <v>1</v>
      </c>
      <c r="I22" s="1235">
        <v>1</v>
      </c>
      <c r="J22" s="869"/>
      <c r="K22" s="874"/>
      <c r="L22" s="595" t="str">
        <f>mergeValue(A22) &amp;"."&amp; mergeValue(B22)&amp;"."&amp; mergeValue(C22)&amp;"."&amp; mergeValue(D22)&amp;"."&amp; mergeValue(E22)</f>
        <v>1.1.1.1.1</v>
      </c>
      <c r="M22" s="556" t="s">
        <v>9</v>
      </c>
      <c r="N22" s="648"/>
      <c r="O22" s="1237"/>
      <c r="P22" s="1237"/>
      <c r="Q22" s="1237"/>
      <c r="R22" s="1237"/>
      <c r="S22" s="1237"/>
      <c r="T22" s="1237"/>
      <c r="U22" s="1237"/>
      <c r="V22" s="1237"/>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5"/>
      <c r="B23" s="1235"/>
      <c r="C23" s="1235"/>
      <c r="D23" s="1235"/>
      <c r="E23" s="1235"/>
      <c r="F23" s="1235">
        <v>1</v>
      </c>
      <c r="G23" s="867"/>
      <c r="H23" s="867"/>
      <c r="I23" s="1235"/>
      <c r="J23" s="1235">
        <v>1</v>
      </c>
      <c r="K23" s="875"/>
      <c r="L23" s="595"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637</v>
      </c>
      <c r="Y23" s="591"/>
      <c r="Z23" s="591" t="str">
        <f t="shared" si="0"/>
        <v>Группа потребителей</v>
      </c>
      <c r="AA23" s="591"/>
      <c r="AB23" s="591"/>
      <c r="AC23" s="591"/>
    </row>
    <row r="24" spans="1:29" ht="189" customHeight="1">
      <c r="A24" s="1235"/>
      <c r="B24" s="1235"/>
      <c r="C24" s="1235"/>
      <c r="D24" s="1235"/>
      <c r="E24" s="1235"/>
      <c r="F24" s="1235"/>
      <c r="G24" s="867">
        <v>1</v>
      </c>
      <c r="H24" s="867"/>
      <c r="I24" s="1235"/>
      <c r="J24" s="1235"/>
      <c r="K24" s="875">
        <v>1</v>
      </c>
      <c r="L24" s="595" t="str">
        <f>mergeValue(A24) &amp;"."&amp; mergeValue(B24)&amp;"."&amp; mergeValue(C24)&amp;"."&amp; mergeValue(D24)&amp;"."&amp; mergeValue(E24)&amp;"."&amp; mergeValue(F24)&amp;"."&amp; mergeValue(G24)</f>
        <v>1.1.1.1.1.1.1</v>
      </c>
      <c r="M24" s="1071"/>
      <c r="N24" s="648"/>
      <c r="O24" s="564"/>
      <c r="P24" s="564"/>
      <c r="Q24" s="1095"/>
      <c r="R24" s="1230"/>
      <c r="S24" s="1231" t="s">
        <v>84</v>
      </c>
      <c r="T24" s="1230"/>
      <c r="U24" s="1231" t="s">
        <v>85</v>
      </c>
      <c r="V24" s="564"/>
      <c r="W24" s="1206" t="s">
        <v>656</v>
      </c>
      <c r="X24" s="587" t="str">
        <f>strCheckDate(O25:V25)</f>
        <v/>
      </c>
      <c r="Y24" s="591"/>
      <c r="Z24" s="591" t="str">
        <f t="shared" si="0"/>
        <v/>
      </c>
      <c r="AA24" s="591"/>
      <c r="AB24" s="591"/>
      <c r="AC24" s="591"/>
    </row>
    <row r="25" spans="1:29" ht="11.25" hidden="1" customHeight="1">
      <c r="A25" s="1235"/>
      <c r="B25" s="1235"/>
      <c r="C25" s="1235"/>
      <c r="D25" s="1235"/>
      <c r="E25" s="1235"/>
      <c r="F25" s="1235"/>
      <c r="G25" s="867"/>
      <c r="H25" s="867"/>
      <c r="I25" s="1235"/>
      <c r="J25" s="1235"/>
      <c r="K25" s="875"/>
      <c r="L25" s="602"/>
      <c r="M25" s="648"/>
      <c r="N25" s="648"/>
      <c r="O25" s="564"/>
      <c r="P25" s="564"/>
      <c r="Q25" s="586" t="str">
        <f>R24 &amp; "-" &amp; T24</f>
        <v>-</v>
      </c>
      <c r="R25" s="1230"/>
      <c r="S25" s="1231"/>
      <c r="T25" s="1230"/>
      <c r="U25" s="1231"/>
      <c r="V25" s="564"/>
      <c r="W25" s="1207"/>
      <c r="Y25" s="591"/>
      <c r="Z25" s="591" t="str">
        <f t="shared" si="0"/>
        <v/>
      </c>
      <c r="AA25" s="591"/>
      <c r="AB25" s="591"/>
      <c r="AC25" s="591"/>
    </row>
    <row r="26" spans="1:29" ht="15" customHeight="1">
      <c r="A26" s="1235"/>
      <c r="B26" s="1235"/>
      <c r="C26" s="1235"/>
      <c r="D26" s="1235"/>
      <c r="E26" s="1235"/>
      <c r="F26" s="1235"/>
      <c r="G26" s="869"/>
      <c r="H26" s="867"/>
      <c r="I26" s="1235"/>
      <c r="J26" s="1235"/>
      <c r="K26" s="874"/>
      <c r="L26" s="540"/>
      <c r="M26" s="559" t="s">
        <v>25</v>
      </c>
      <c r="N26" s="566"/>
      <c r="O26" s="566"/>
      <c r="P26" s="566"/>
      <c r="Q26" s="566"/>
      <c r="R26" s="566"/>
      <c r="S26" s="566"/>
      <c r="T26" s="566"/>
      <c r="U26" s="566"/>
      <c r="V26" s="562"/>
      <c r="W26" s="1208"/>
      <c r="Y26" s="591"/>
      <c r="Z26" s="591" t="str">
        <f t="shared" si="0"/>
        <v>Добавить вид теплоносителя (параметры теплоносителя)</v>
      </c>
      <c r="AA26" s="591"/>
      <c r="AB26" s="591"/>
      <c r="AC26" s="591"/>
    </row>
    <row r="27" spans="1:29" ht="15" customHeight="1">
      <c r="A27" s="1235"/>
      <c r="B27" s="1235"/>
      <c r="C27" s="1235"/>
      <c r="D27" s="1235"/>
      <c r="E27" s="1235"/>
      <c r="F27" s="869"/>
      <c r="G27" s="869"/>
      <c r="H27" s="867"/>
      <c r="I27" s="1235"/>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5"/>
      <c r="B28" s="1235"/>
      <c r="C28" s="1235"/>
      <c r="D28" s="1235"/>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5"/>
      <c r="B29" s="1235"/>
      <c r="C29" s="1235"/>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5"/>
      <c r="B30" s="1235"/>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5"/>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0" t="s">
        <v>492</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28.12.2018</v>
      </c>
      <c r="I7" s="818" t="s">
        <v>494</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495</v>
      </c>
      <c r="H8" s="1029"/>
      <c r="I8" s="818" t="s">
        <v>591</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496</v>
      </c>
      <c r="H9" s="1029"/>
      <c r="I9" s="818" t="s">
        <v>589</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204"/>
      <c r="B11" s="1204">
        <v>1</v>
      </c>
      <c r="C11" s="1025"/>
      <c r="D11" s="1025"/>
      <c r="F11" s="1031" t="str">
        <f>"4."&amp;mergeValue(A11) &amp;"."&amp;mergeValue(B11)</f>
        <v>4.1.1</v>
      </c>
      <c r="G11" s="832" t="s">
        <v>593</v>
      </c>
      <c r="H11" s="1029" t="str">
        <f>IF(region_name="","",region_name)</f>
        <v>Волгоградская область</v>
      </c>
      <c r="I11" s="818" t="s">
        <v>500</v>
      </c>
      <c r="J11" s="617"/>
      <c r="K11" s="1015"/>
      <c r="L11" s="1015"/>
      <c r="M11" s="1015"/>
      <c r="N11" s="1015"/>
      <c r="O11" s="1015"/>
      <c r="P11" s="1015"/>
      <c r="Q11" s="1015"/>
      <c r="R11" s="1015"/>
      <c r="S11" s="1015"/>
      <c r="T11" s="1015"/>
    </row>
    <row r="12" spans="1:20" s="1009" customFormat="1" ht="22.5">
      <c r="A12" s="1204"/>
      <c r="B12" s="1204"/>
      <c r="C12" s="1204">
        <v>1</v>
      </c>
      <c r="D12" s="1025"/>
      <c r="F12" s="1031" t="str">
        <f>"4."&amp;mergeValue(A12) &amp;"."&amp;mergeValue(B12)&amp;"."&amp;mergeValue(C12)</f>
        <v>4.1.1.1</v>
      </c>
      <c r="G12" s="819" t="s">
        <v>498</v>
      </c>
      <c r="H12" s="1029"/>
      <c r="I12" s="818" t="s">
        <v>501</v>
      </c>
      <c r="J12" s="617"/>
      <c r="K12" s="1015"/>
      <c r="L12" s="1015"/>
      <c r="M12" s="1015"/>
      <c r="N12" s="1015"/>
      <c r="O12" s="1015"/>
      <c r="P12" s="1015"/>
      <c r="Q12" s="1015"/>
      <c r="R12" s="1015"/>
      <c r="S12" s="1015"/>
      <c r="T12" s="1015"/>
    </row>
    <row r="13" spans="1:20" s="1009" customFormat="1" ht="39" customHeight="1">
      <c r="A13" s="1204"/>
      <c r="B13" s="1204"/>
      <c r="C13" s="1204"/>
      <c r="D13" s="1025">
        <v>1</v>
      </c>
      <c r="F13" s="1031" t="str">
        <f>"4."&amp;mergeValue(A13) &amp;"."&amp;mergeValue(B13)&amp;"."&amp;mergeValue(C13)&amp;"."&amp;mergeValue(D13)</f>
        <v>4.1.1.1.1</v>
      </c>
      <c r="G13" s="820" t="s">
        <v>499</v>
      </c>
      <c r="H13" s="1029"/>
      <c r="I13" s="1205" t="s">
        <v>592</v>
      </c>
      <c r="J13" s="617"/>
      <c r="K13" s="1015"/>
      <c r="L13" s="1015"/>
      <c r="M13" s="1015"/>
      <c r="N13" s="1015"/>
      <c r="O13" s="1015"/>
      <c r="P13" s="1015"/>
      <c r="Q13" s="1015"/>
      <c r="R13" s="1015"/>
      <c r="S13" s="1015"/>
      <c r="T13" s="1015"/>
    </row>
    <row r="14" spans="1:20" s="1009" customFormat="1" ht="18.75">
      <c r="A14" s="1204"/>
      <c r="B14" s="1204"/>
      <c r="C14" s="1204"/>
      <c r="D14" s="1025"/>
      <c r="F14" s="821"/>
      <c r="G14" s="1002" t="s">
        <v>4</v>
      </c>
      <c r="H14" s="626"/>
      <c r="I14" s="1205"/>
      <c r="J14" s="617"/>
      <c r="K14" s="1015"/>
      <c r="L14" s="1015"/>
      <c r="M14" s="1015"/>
      <c r="N14" s="1015"/>
      <c r="O14" s="1015"/>
      <c r="P14" s="1015"/>
      <c r="Q14" s="1015"/>
      <c r="R14" s="1015"/>
      <c r="S14" s="1015"/>
      <c r="T14" s="1015"/>
    </row>
    <row r="15" spans="1:20" s="1009" customFormat="1" ht="18.75">
      <c r="A15" s="1204"/>
      <c r="B15" s="1204"/>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4"/>
      <c r="B16" s="1015"/>
      <c r="C16" s="1015"/>
      <c r="D16" s="1015"/>
      <c r="F16" s="821"/>
      <c r="G16" s="735" t="s">
        <v>507</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506</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594</v>
      </c>
      <c r="H19" s="1199"/>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32" t="s">
        <v>632</v>
      </c>
      <c r="M5" s="1232"/>
      <c r="N5" s="1232"/>
      <c r="O5" s="1232"/>
      <c r="P5" s="1232"/>
      <c r="Q5" s="1232"/>
      <c r="R5" s="1232"/>
      <c r="S5" s="1232"/>
      <c r="T5" s="1232"/>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503</v>
      </c>
      <c r="N7" s="668"/>
      <c r="O7" s="1209" t="str">
        <f>IF(NameOrPr_ch="",IF(NameOrPr="","",NameOrPr),NameOrPr_ch)</f>
        <v>Комитет тарифного регулирования Волгоградской области</v>
      </c>
      <c r="P7" s="1209"/>
      <c r="Q7" s="1209"/>
      <c r="R7" s="1209"/>
      <c r="S7" s="1209"/>
      <c r="T7" s="1209"/>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597</v>
      </c>
      <c r="N8" s="668"/>
      <c r="O8" s="1209" t="str">
        <f>IF(datePr_ch="",IF(datePr="","",datePr),datePr_ch)</f>
        <v>20.12.2018</v>
      </c>
      <c r="P8" s="1209"/>
      <c r="Q8" s="1209"/>
      <c r="R8" s="1209"/>
      <c r="S8" s="1209"/>
      <c r="T8" s="1209"/>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596</v>
      </c>
      <c r="N9" s="668"/>
      <c r="O9" s="1209" t="str">
        <f>IF(numberPr_ch="",IF(numberPr="","",numberPr),numberPr_ch)</f>
        <v>№47/110</v>
      </c>
      <c r="P9" s="1209"/>
      <c r="Q9" s="1209"/>
      <c r="R9" s="1209"/>
      <c r="S9" s="1209"/>
      <c r="T9" s="1209"/>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502</v>
      </c>
      <c r="N10" s="668"/>
      <c r="O10" s="1209" t="str">
        <f>IF(IstPub_ch="",IF(IstPub="","",IstPub),IstPub_ch)</f>
        <v xml:space="preserve">Государственная система правовой информации.
Официальный интернет-портал правовой информации. www.pravo.gov.ru         </v>
      </c>
      <c r="P10" s="1209"/>
      <c r="Q10" s="1209"/>
      <c r="R10" s="1209"/>
      <c r="S10" s="1209"/>
      <c r="T10" s="1209"/>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33"/>
      <c r="M11" s="1233"/>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10"/>
      <c r="P12" s="1210"/>
      <c r="Q12" s="1210"/>
      <c r="R12" s="1210"/>
      <c r="S12" s="1210"/>
      <c r="T12" s="1210"/>
      <c r="U12" s="1210"/>
    </row>
    <row r="13" spans="1:34">
      <c r="J13" s="997"/>
      <c r="K13" s="997"/>
      <c r="L13" s="1152" t="s">
        <v>454</v>
      </c>
      <c r="M13" s="1152"/>
      <c r="N13" s="1152"/>
      <c r="O13" s="1152"/>
      <c r="P13" s="1152"/>
      <c r="Q13" s="1152"/>
      <c r="R13" s="1152"/>
      <c r="S13" s="1152"/>
      <c r="T13" s="1152"/>
      <c r="U13" s="1152"/>
      <c r="V13" s="1152"/>
      <c r="W13" s="1152" t="s">
        <v>455</v>
      </c>
    </row>
    <row r="14" spans="1:34" ht="14.25" customHeight="1">
      <c r="J14" s="997"/>
      <c r="K14" s="997"/>
      <c r="L14" s="1216" t="s">
        <v>92</v>
      </c>
      <c r="M14" s="1216" t="s">
        <v>640</v>
      </c>
      <c r="N14" s="663"/>
      <c r="O14" s="1217" t="s">
        <v>642</v>
      </c>
      <c r="P14" s="1218"/>
      <c r="Q14" s="1218"/>
      <c r="R14" s="1218"/>
      <c r="S14" s="1218"/>
      <c r="T14" s="1219"/>
      <c r="U14" s="1227" t="s">
        <v>341</v>
      </c>
      <c r="V14" s="1213" t="s">
        <v>275</v>
      </c>
      <c r="W14" s="1152"/>
    </row>
    <row r="15" spans="1:34" ht="14.25" customHeight="1">
      <c r="J15" s="997"/>
      <c r="K15" s="997"/>
      <c r="L15" s="1216"/>
      <c r="M15" s="1216"/>
      <c r="N15" s="664"/>
      <c r="O15" s="1222" t="s">
        <v>606</v>
      </c>
      <c r="P15" s="1220" t="s">
        <v>271</v>
      </c>
      <c r="Q15" s="1221"/>
      <c r="R15" s="1224" t="s">
        <v>655</v>
      </c>
      <c r="S15" s="1225"/>
      <c r="T15" s="1226"/>
      <c r="U15" s="1228"/>
      <c r="V15" s="1214"/>
      <c r="W15" s="1152"/>
    </row>
    <row r="16" spans="1:34" ht="33.75" customHeight="1">
      <c r="J16" s="997"/>
      <c r="K16" s="997"/>
      <c r="L16" s="1216"/>
      <c r="M16" s="1216"/>
      <c r="N16" s="665"/>
      <c r="O16" s="1223"/>
      <c r="P16" s="758" t="s">
        <v>607</v>
      </c>
      <c r="Q16" s="758" t="s">
        <v>6</v>
      </c>
      <c r="R16" s="1030" t="s">
        <v>274</v>
      </c>
      <c r="S16" s="1211" t="s">
        <v>273</v>
      </c>
      <c r="T16" s="1212"/>
      <c r="U16" s="1229"/>
      <c r="V16" s="1215"/>
      <c r="W16" s="1152"/>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34">
        <f ca="1">OFFSET(S17,0,-1)+1</f>
        <v>7</v>
      </c>
      <c r="T17" s="1234"/>
      <c r="U17" s="1027">
        <f ca="1">OFFSET(U17,0,-2)+1</f>
        <v>8</v>
      </c>
      <c r="V17" s="651">
        <f ca="1">OFFSET(V17,0,-1)</f>
        <v>8</v>
      </c>
      <c r="W17" s="1027">
        <f ca="1">OFFSET(W17,0,-1)+1</f>
        <v>9</v>
      </c>
    </row>
    <row r="18" spans="1:36" ht="22.5">
      <c r="A18" s="1235">
        <v>1</v>
      </c>
      <c r="B18" s="1017"/>
      <c r="C18" s="1017"/>
      <c r="D18" s="1017"/>
      <c r="E18" s="983"/>
      <c r="F18" s="1028"/>
      <c r="G18" s="1028"/>
      <c r="H18" s="1028"/>
      <c r="I18" s="985"/>
      <c r="J18" s="981"/>
      <c r="K18" s="965"/>
      <c r="L18" s="1032">
        <f>mergeValue(A18)</f>
        <v>1</v>
      </c>
      <c r="M18" s="643" t="s">
        <v>20</v>
      </c>
      <c r="N18" s="648"/>
      <c r="O18" s="1236"/>
      <c r="P18" s="1236"/>
      <c r="Q18" s="1236"/>
      <c r="R18" s="1236"/>
      <c r="S18" s="1236"/>
      <c r="T18" s="1236"/>
      <c r="U18" s="1236"/>
      <c r="V18" s="1236"/>
      <c r="W18" s="632" t="s">
        <v>477</v>
      </c>
      <c r="Y18" s="831"/>
      <c r="Z18" s="831" t="str">
        <f t="shared" ref="Z18:Z31" si="0">IF(M18="","",M18 )</f>
        <v>Наименование тарифа</v>
      </c>
      <c r="AA18" s="831"/>
      <c r="AB18" s="831"/>
      <c r="AC18" s="831"/>
      <c r="AI18" s="1010"/>
      <c r="AJ18" s="1010"/>
    </row>
    <row r="19" spans="1:36" ht="22.5">
      <c r="A19" s="1235"/>
      <c r="B19" s="1235">
        <v>1</v>
      </c>
      <c r="C19" s="1017"/>
      <c r="D19" s="1017"/>
      <c r="E19" s="1028"/>
      <c r="F19" s="1028"/>
      <c r="G19" s="1028"/>
      <c r="H19" s="1028"/>
      <c r="I19" s="1023"/>
      <c r="J19" s="956"/>
      <c r="K19" s="959"/>
      <c r="L19" s="1032" t="str">
        <f>mergeValue(A19) &amp;"."&amp; mergeValue(B19)</f>
        <v>1.1</v>
      </c>
      <c r="M19" s="694" t="s">
        <v>16</v>
      </c>
      <c r="N19" s="648"/>
      <c r="O19" s="1236"/>
      <c r="P19" s="1236"/>
      <c r="Q19" s="1236"/>
      <c r="R19" s="1236"/>
      <c r="S19" s="1236"/>
      <c r="T19" s="1236"/>
      <c r="U19" s="1236"/>
      <c r="V19" s="1236"/>
      <c r="W19" s="632" t="s">
        <v>478</v>
      </c>
      <c r="Y19" s="831"/>
      <c r="Z19" s="831" t="str">
        <f t="shared" si="0"/>
        <v>Территория действия тарифа</v>
      </c>
      <c r="AA19" s="831"/>
      <c r="AB19" s="831"/>
      <c r="AC19" s="831"/>
      <c r="AI19" s="1010"/>
      <c r="AJ19" s="1010"/>
    </row>
    <row r="20" spans="1:36" ht="22.5">
      <c r="A20" s="1235"/>
      <c r="B20" s="1235"/>
      <c r="C20" s="1235">
        <v>1</v>
      </c>
      <c r="D20" s="1017"/>
      <c r="E20" s="1028"/>
      <c r="F20" s="1028"/>
      <c r="G20" s="1028"/>
      <c r="H20" s="1028"/>
      <c r="I20" s="964"/>
      <c r="J20" s="956"/>
      <c r="K20" s="959"/>
      <c r="L20" s="1032" t="str">
        <f>mergeValue(A20) &amp;"."&amp; mergeValue(B20)&amp;"."&amp; mergeValue(C20)</f>
        <v>1.1.1</v>
      </c>
      <c r="M20" s="695" t="s">
        <v>7</v>
      </c>
      <c r="N20" s="648"/>
      <c r="O20" s="1236"/>
      <c r="P20" s="1236"/>
      <c r="Q20" s="1236"/>
      <c r="R20" s="1236"/>
      <c r="S20" s="1236"/>
      <c r="T20" s="1236"/>
      <c r="U20" s="1236"/>
      <c r="V20" s="1236"/>
      <c r="W20" s="632" t="s">
        <v>634</v>
      </c>
      <c r="Y20" s="831"/>
      <c r="Z20" s="831" t="str">
        <f t="shared" si="0"/>
        <v xml:space="preserve">Наименование системы теплоснабжения </v>
      </c>
      <c r="AA20" s="831"/>
      <c r="AB20" s="831"/>
      <c r="AC20" s="831"/>
      <c r="AI20" s="1010"/>
      <c r="AJ20" s="1010"/>
    </row>
    <row r="21" spans="1:36" ht="22.5">
      <c r="A21" s="1235"/>
      <c r="B21" s="1235"/>
      <c r="C21" s="1235"/>
      <c r="D21" s="1235">
        <v>1</v>
      </c>
      <c r="E21" s="1028"/>
      <c r="F21" s="1028"/>
      <c r="G21" s="1028"/>
      <c r="H21" s="1028"/>
      <c r="I21" s="964"/>
      <c r="J21" s="956"/>
      <c r="K21" s="959"/>
      <c r="L21" s="1032" t="str">
        <f>mergeValue(A21) &amp;"."&amp; mergeValue(B21)&amp;"."&amp; mergeValue(C21)&amp;"."&amp; mergeValue(D21)</f>
        <v>1.1.1.1</v>
      </c>
      <c r="M21" s="696" t="s">
        <v>22</v>
      </c>
      <c r="N21" s="648"/>
      <c r="O21" s="1236"/>
      <c r="P21" s="1236"/>
      <c r="Q21" s="1236"/>
      <c r="R21" s="1236"/>
      <c r="S21" s="1236"/>
      <c r="T21" s="1236"/>
      <c r="U21" s="1236"/>
      <c r="V21" s="1236"/>
      <c r="W21" s="632" t="s">
        <v>635</v>
      </c>
      <c r="Y21" s="831"/>
      <c r="Z21" s="831" t="str">
        <f t="shared" si="0"/>
        <v xml:space="preserve">Источник тепловой энергии  </v>
      </c>
      <c r="AA21" s="831"/>
      <c r="AB21" s="831"/>
      <c r="AC21" s="831"/>
      <c r="AI21" s="1010"/>
      <c r="AJ21" s="1010"/>
    </row>
    <row r="22" spans="1:36" ht="101.25">
      <c r="A22" s="1235"/>
      <c r="B22" s="1235"/>
      <c r="C22" s="1235"/>
      <c r="D22" s="1235"/>
      <c r="E22" s="1235">
        <v>1</v>
      </c>
      <c r="F22" s="1028"/>
      <c r="G22" s="1028"/>
      <c r="H22" s="1017">
        <v>1</v>
      </c>
      <c r="I22" s="1235">
        <v>1</v>
      </c>
      <c r="J22" s="1028"/>
      <c r="K22" s="967"/>
      <c r="L22" s="1032" t="str">
        <f>mergeValue(A22) &amp;"."&amp; mergeValue(B22)&amp;"."&amp; mergeValue(C22)&amp;"."&amp; mergeValue(D22)&amp;"."&amp; mergeValue(E22)</f>
        <v>1.1.1.1.1</v>
      </c>
      <c r="M22" s="556" t="s">
        <v>9</v>
      </c>
      <c r="N22" s="648"/>
      <c r="O22" s="1237"/>
      <c r="P22" s="1237"/>
      <c r="Q22" s="1237"/>
      <c r="R22" s="1237"/>
      <c r="S22" s="1237"/>
      <c r="T22" s="1237"/>
      <c r="U22" s="1237"/>
      <c r="V22" s="1237"/>
      <c r="W22" s="632" t="s">
        <v>639</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35"/>
      <c r="B23" s="1235"/>
      <c r="C23" s="1235"/>
      <c r="D23" s="1235"/>
      <c r="E23" s="1235"/>
      <c r="F23" s="1235">
        <v>1</v>
      </c>
      <c r="G23" s="1017"/>
      <c r="H23" s="1017"/>
      <c r="I23" s="1235"/>
      <c r="J23" s="1235">
        <v>1</v>
      </c>
      <c r="K23" s="968"/>
      <c r="L23" s="1032"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637</v>
      </c>
      <c r="Y23" s="831"/>
      <c r="Z23" s="831" t="str">
        <f t="shared" si="0"/>
        <v>Группа потребителей</v>
      </c>
      <c r="AA23" s="831"/>
      <c r="AB23" s="831"/>
      <c r="AC23" s="831"/>
      <c r="AI23" s="1010"/>
      <c r="AJ23" s="1010"/>
    </row>
    <row r="24" spans="1:36" ht="189" customHeight="1">
      <c r="A24" s="1235"/>
      <c r="B24" s="1235"/>
      <c r="C24" s="1235"/>
      <c r="D24" s="1235"/>
      <c r="E24" s="1235"/>
      <c r="F24" s="1235"/>
      <c r="G24" s="1017">
        <v>1</v>
      </c>
      <c r="H24" s="1017"/>
      <c r="I24" s="1235"/>
      <c r="J24" s="1235"/>
      <c r="K24" s="968">
        <v>1</v>
      </c>
      <c r="L24" s="1032" t="str">
        <f>mergeValue(A24) &amp;"."&amp; mergeValue(B24)&amp;"."&amp; mergeValue(C24)&amp;"."&amp; mergeValue(D24)&amp;"."&amp; mergeValue(E24)&amp;"."&amp; mergeValue(F24)&amp;"."&amp; mergeValue(G24)</f>
        <v>1.1.1.1.1.1.1</v>
      </c>
      <c r="M24" s="1071"/>
      <c r="N24" s="648"/>
      <c r="O24" s="765"/>
      <c r="P24" s="765"/>
      <c r="Q24" s="1095"/>
      <c r="R24" s="1230"/>
      <c r="S24" s="1231" t="s">
        <v>84</v>
      </c>
      <c r="T24" s="1230"/>
      <c r="U24" s="1231" t="s">
        <v>85</v>
      </c>
      <c r="V24" s="765"/>
      <c r="W24" s="1206" t="s">
        <v>656</v>
      </c>
      <c r="X24" s="1010" t="str">
        <f>strCheckDate(O25:V25)</f>
        <v/>
      </c>
      <c r="Y24" s="831"/>
      <c r="Z24" s="831" t="str">
        <f t="shared" si="0"/>
        <v/>
      </c>
      <c r="AA24" s="831"/>
      <c r="AB24" s="831"/>
      <c r="AC24" s="831"/>
      <c r="AI24" s="1010"/>
      <c r="AJ24" s="1010"/>
    </row>
    <row r="25" spans="1:36" ht="11.25" hidden="1">
      <c r="A25" s="1235"/>
      <c r="B25" s="1235"/>
      <c r="C25" s="1235"/>
      <c r="D25" s="1235"/>
      <c r="E25" s="1235"/>
      <c r="F25" s="1235"/>
      <c r="G25" s="1017"/>
      <c r="H25" s="1017"/>
      <c r="I25" s="1235"/>
      <c r="J25" s="1235"/>
      <c r="K25" s="968"/>
      <c r="L25" s="802"/>
      <c r="M25" s="648"/>
      <c r="N25" s="648"/>
      <c r="O25" s="765"/>
      <c r="P25" s="765"/>
      <c r="Q25" s="771" t="str">
        <f>R24 &amp; "-" &amp; T24</f>
        <v>-</v>
      </c>
      <c r="R25" s="1230"/>
      <c r="S25" s="1231"/>
      <c r="T25" s="1230"/>
      <c r="U25" s="1231"/>
      <c r="V25" s="765"/>
      <c r="W25" s="1207"/>
      <c r="Y25" s="831"/>
      <c r="Z25" s="831" t="str">
        <f t="shared" si="0"/>
        <v/>
      </c>
      <c r="AA25" s="831"/>
      <c r="AB25" s="831"/>
      <c r="AC25" s="831"/>
      <c r="AI25" s="1010"/>
      <c r="AJ25" s="1010"/>
    </row>
    <row r="26" spans="1:36" ht="15" customHeight="1">
      <c r="A26" s="1235"/>
      <c r="B26" s="1235"/>
      <c r="C26" s="1235"/>
      <c r="D26" s="1235"/>
      <c r="E26" s="1235"/>
      <c r="F26" s="1235"/>
      <c r="G26" s="1028"/>
      <c r="H26" s="1017"/>
      <c r="I26" s="1235"/>
      <c r="J26" s="1235"/>
      <c r="K26" s="967"/>
      <c r="L26" s="690"/>
      <c r="M26" s="559" t="s">
        <v>25</v>
      </c>
      <c r="N26" s="1008"/>
      <c r="O26" s="1008"/>
      <c r="P26" s="1008"/>
      <c r="Q26" s="1008"/>
      <c r="R26" s="1008"/>
      <c r="S26" s="1008"/>
      <c r="T26" s="1008"/>
      <c r="U26" s="1008"/>
      <c r="V26" s="764"/>
      <c r="W26" s="1208"/>
      <c r="Y26" s="831"/>
      <c r="Z26" s="831" t="str">
        <f t="shared" si="0"/>
        <v>Добавить вид теплоносителя (параметры теплоносителя)</v>
      </c>
      <c r="AA26" s="831"/>
      <c r="AB26" s="831"/>
      <c r="AC26" s="831"/>
      <c r="AI26" s="1010"/>
      <c r="AJ26" s="1010"/>
    </row>
    <row r="27" spans="1:36" ht="15" customHeight="1">
      <c r="A27" s="1235"/>
      <c r="B27" s="1235"/>
      <c r="C27" s="1235"/>
      <c r="D27" s="1235"/>
      <c r="E27" s="1235"/>
      <c r="F27" s="1028"/>
      <c r="G27" s="1028"/>
      <c r="H27" s="1017"/>
      <c r="I27" s="1235"/>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35"/>
      <c r="B28" s="1235"/>
      <c r="C28" s="1235"/>
      <c r="D28" s="1235"/>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35"/>
      <c r="B29" s="1235"/>
      <c r="C29" s="1235"/>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35"/>
      <c r="B30" s="1235"/>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35"/>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0" t="s">
        <v>492</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499</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2" t="s">
        <v>632</v>
      </c>
      <c r="M5" s="1232"/>
      <c r="N5" s="1232"/>
      <c r="O5" s="1232"/>
      <c r="P5" s="1232"/>
      <c r="Q5" s="1232"/>
      <c r="R5" s="1232"/>
      <c r="S5" s="1232"/>
      <c r="T5" s="1232"/>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1" t="s">
        <v>85</v>
      </c>
      <c r="P7" s="1241"/>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209" t="str">
        <f>IF(NameOrPr_ch="",IF(NameOrPr="","",NameOrPr),NameOrPr_ch)</f>
        <v>Комитет тарифного регулирования Волгоградской области</v>
      </c>
      <c r="P9" s="1209"/>
      <c r="Q9" s="1209"/>
      <c r="R9" s="1209"/>
      <c r="S9" s="1209"/>
      <c r="T9" s="1209"/>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09" t="str">
        <f>IF(datePr_ch="",IF(datePr="","",datePr),datePr_ch)</f>
        <v>20.12.2018</v>
      </c>
      <c r="P10" s="1209"/>
      <c r="Q10" s="1209"/>
      <c r="R10" s="1209"/>
      <c r="S10" s="1209"/>
      <c r="T10" s="1209"/>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09" t="str">
        <f>IF(numberPr_ch="",IF(numberPr="","",numberPr),numberPr_ch)</f>
        <v>№47/110</v>
      </c>
      <c r="P11" s="1209"/>
      <c r="Q11" s="1209"/>
      <c r="R11" s="1209"/>
      <c r="S11" s="1209"/>
      <c r="T11" s="1209"/>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209" t="str">
        <f>IF(IstPub_ch="",IF(IstPub="","",IstPub),IstPub_ch)</f>
        <v xml:space="preserve">Государственная система правовой информации.
Официальный интернет-портал правовой информации. www.pravo.gov.ru         </v>
      </c>
      <c r="P12" s="1209"/>
      <c r="Q12" s="1209"/>
      <c r="R12" s="1209"/>
      <c r="S12" s="1209"/>
      <c r="T12" s="1209"/>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3"/>
      <c r="M13" s="1233"/>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0"/>
      <c r="P14" s="1210"/>
      <c r="Q14" s="1210"/>
      <c r="R14" s="1210"/>
      <c r="S14" s="1210"/>
      <c r="T14" s="1210"/>
      <c r="U14" s="1210"/>
    </row>
    <row r="15" spans="1:34">
      <c r="J15" s="531"/>
      <c r="K15" s="531"/>
      <c r="L15" s="1152" t="s">
        <v>454</v>
      </c>
      <c r="M15" s="1152"/>
      <c r="N15" s="1152"/>
      <c r="O15" s="1152"/>
      <c r="P15" s="1152"/>
      <c r="Q15" s="1152"/>
      <c r="R15" s="1152"/>
      <c r="S15" s="1152"/>
      <c r="T15" s="1152"/>
      <c r="U15" s="1152"/>
      <c r="V15" s="1152"/>
      <c r="W15" s="1152" t="s">
        <v>455</v>
      </c>
    </row>
    <row r="16" spans="1:34" ht="14.25" customHeight="1">
      <c r="J16" s="531"/>
      <c r="K16" s="531"/>
      <c r="L16" s="1216" t="s">
        <v>92</v>
      </c>
      <c r="M16" s="1216" t="s">
        <v>640</v>
      </c>
      <c r="N16" s="663"/>
      <c r="O16" s="1217" t="s">
        <v>642</v>
      </c>
      <c r="P16" s="1218"/>
      <c r="Q16" s="1218"/>
      <c r="R16" s="1218"/>
      <c r="S16" s="1218"/>
      <c r="T16" s="1219"/>
      <c r="U16" s="1227" t="s">
        <v>341</v>
      </c>
      <c r="V16" s="1213" t="s">
        <v>275</v>
      </c>
      <c r="W16" s="1152"/>
    </row>
    <row r="17" spans="1:36" ht="14.25" customHeight="1">
      <c r="J17" s="531"/>
      <c r="K17" s="531"/>
      <c r="L17" s="1216"/>
      <c r="M17" s="1216"/>
      <c r="N17" s="664"/>
      <c r="O17" s="1222" t="s">
        <v>606</v>
      </c>
      <c r="P17" s="1220" t="s">
        <v>271</v>
      </c>
      <c r="Q17" s="1221"/>
      <c r="R17" s="1224" t="s">
        <v>655</v>
      </c>
      <c r="S17" s="1225"/>
      <c r="T17" s="1226"/>
      <c r="U17" s="1228"/>
      <c r="V17" s="1214"/>
      <c r="W17" s="1152"/>
    </row>
    <row r="18" spans="1:36" ht="33.75" customHeight="1">
      <c r="J18" s="531"/>
      <c r="K18" s="531"/>
      <c r="L18" s="1216"/>
      <c r="M18" s="1216"/>
      <c r="N18" s="665"/>
      <c r="O18" s="1223"/>
      <c r="P18" s="537" t="s">
        <v>607</v>
      </c>
      <c r="Q18" s="537" t="s">
        <v>6</v>
      </c>
      <c r="R18" s="538" t="s">
        <v>274</v>
      </c>
      <c r="S18" s="1211" t="s">
        <v>273</v>
      </c>
      <c r="T18" s="1212"/>
      <c r="U18" s="1229"/>
      <c r="V18" s="1215"/>
      <c r="W18" s="1152"/>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4">
        <f ca="1">OFFSET(S19,0,-1)+1</f>
        <v>7</v>
      </c>
      <c r="T19" s="1234"/>
      <c r="U19" s="650">
        <f ca="1">OFFSET(U19,0,-2)+1</f>
        <v>8</v>
      </c>
      <c r="V19" s="651">
        <f ca="1">OFFSET(V19,0,-1)</f>
        <v>8</v>
      </c>
      <c r="W19" s="650">
        <f ca="1">OFFSET(W19,0,-1)+1</f>
        <v>9</v>
      </c>
    </row>
    <row r="20" spans="1:36" ht="22.5">
      <c r="A20" s="1235">
        <v>1</v>
      </c>
      <c r="B20" s="885"/>
      <c r="C20" s="885"/>
      <c r="D20" s="885"/>
      <c r="E20" s="886"/>
      <c r="F20" s="887"/>
      <c r="G20" s="887"/>
      <c r="H20" s="887"/>
      <c r="I20" s="888"/>
      <c r="J20" s="883"/>
      <c r="K20" s="890"/>
      <c r="L20" s="595">
        <f>mergeValue(A20)</f>
        <v>1</v>
      </c>
      <c r="M20" s="643" t="s">
        <v>20</v>
      </c>
      <c r="N20" s="648"/>
      <c r="O20" s="1236"/>
      <c r="P20" s="1236"/>
      <c r="Q20" s="1236"/>
      <c r="R20" s="1236"/>
      <c r="S20" s="1236"/>
      <c r="T20" s="1236"/>
      <c r="U20" s="1236"/>
      <c r="V20" s="1236"/>
      <c r="W20" s="632" t="s">
        <v>477</v>
      </c>
      <c r="Y20" s="591"/>
      <c r="Z20" s="591" t="str">
        <f t="shared" ref="Z20:Z33" si="0">IF(M20="","",M20 )</f>
        <v>Наименование тарифа</v>
      </c>
      <c r="AA20" s="591"/>
      <c r="AB20" s="591"/>
      <c r="AC20" s="591"/>
      <c r="AI20" s="587"/>
      <c r="AJ20" s="587"/>
    </row>
    <row r="21" spans="1:36" ht="22.5">
      <c r="A21" s="1235"/>
      <c r="B21" s="1235">
        <v>1</v>
      </c>
      <c r="C21" s="885"/>
      <c r="D21" s="885"/>
      <c r="E21" s="887"/>
      <c r="F21" s="887"/>
      <c r="G21" s="887"/>
      <c r="H21" s="887"/>
      <c r="I21" s="882"/>
      <c r="J21" s="881"/>
      <c r="K21" s="884"/>
      <c r="L21" s="595" t="str">
        <f>mergeValue(A21) &amp;"."&amp; mergeValue(B21)</f>
        <v>1.1</v>
      </c>
      <c r="M21" s="548" t="s">
        <v>16</v>
      </c>
      <c r="N21" s="648"/>
      <c r="O21" s="1236"/>
      <c r="P21" s="1236"/>
      <c r="Q21" s="1236"/>
      <c r="R21" s="1236"/>
      <c r="S21" s="1236"/>
      <c r="T21" s="1236"/>
      <c r="U21" s="1236"/>
      <c r="V21" s="1236"/>
      <c r="W21" s="632" t="s">
        <v>478</v>
      </c>
      <c r="Y21" s="591"/>
      <c r="Z21" s="591" t="str">
        <f t="shared" si="0"/>
        <v>Территория действия тарифа</v>
      </c>
      <c r="AA21" s="591"/>
      <c r="AB21" s="591"/>
      <c r="AC21" s="591"/>
      <c r="AI21" s="587"/>
      <c r="AJ21" s="587"/>
    </row>
    <row r="22" spans="1:36" ht="22.5">
      <c r="A22" s="1235"/>
      <c r="B22" s="1235"/>
      <c r="C22" s="1235">
        <v>1</v>
      </c>
      <c r="D22" s="885"/>
      <c r="E22" s="887"/>
      <c r="F22" s="887"/>
      <c r="G22" s="887"/>
      <c r="H22" s="887"/>
      <c r="I22" s="889"/>
      <c r="J22" s="881"/>
      <c r="K22" s="884"/>
      <c r="L22" s="595" t="str">
        <f>mergeValue(A22) &amp;"."&amp; mergeValue(B22)&amp;"."&amp; mergeValue(C22)</f>
        <v>1.1.1</v>
      </c>
      <c r="M22" s="549" t="s">
        <v>7</v>
      </c>
      <c r="N22" s="648"/>
      <c r="O22" s="1236"/>
      <c r="P22" s="1236"/>
      <c r="Q22" s="1236"/>
      <c r="R22" s="1236"/>
      <c r="S22" s="1236"/>
      <c r="T22" s="1236"/>
      <c r="U22" s="1236"/>
      <c r="V22" s="1236"/>
      <c r="W22" s="632" t="s">
        <v>634</v>
      </c>
      <c r="Y22" s="591"/>
      <c r="Z22" s="591" t="str">
        <f t="shared" si="0"/>
        <v xml:space="preserve">Наименование системы теплоснабжения </v>
      </c>
      <c r="AA22" s="591"/>
      <c r="AB22" s="591"/>
      <c r="AC22" s="591"/>
      <c r="AI22" s="587"/>
      <c r="AJ22" s="587"/>
    </row>
    <row r="23" spans="1:36" ht="22.5">
      <c r="A23" s="1235"/>
      <c r="B23" s="1235"/>
      <c r="C23" s="1235"/>
      <c r="D23" s="1235">
        <v>1</v>
      </c>
      <c r="E23" s="887"/>
      <c r="F23" s="887"/>
      <c r="G23" s="887"/>
      <c r="H23" s="887"/>
      <c r="I23" s="889"/>
      <c r="J23" s="881"/>
      <c r="K23" s="884"/>
      <c r="L23" s="595" t="str">
        <f>mergeValue(A23) &amp;"."&amp; mergeValue(B23)&amp;"."&amp; mergeValue(C23)&amp;"."&amp; mergeValue(D23)</f>
        <v>1.1.1.1</v>
      </c>
      <c r="M23" s="550" t="s">
        <v>22</v>
      </c>
      <c r="N23" s="648"/>
      <c r="O23" s="1236"/>
      <c r="P23" s="1236"/>
      <c r="Q23" s="1236"/>
      <c r="R23" s="1236"/>
      <c r="S23" s="1236"/>
      <c r="T23" s="1236"/>
      <c r="U23" s="1236"/>
      <c r="V23" s="1236"/>
      <c r="W23" s="632" t="s">
        <v>635</v>
      </c>
      <c r="Y23" s="591"/>
      <c r="Z23" s="591" t="str">
        <f t="shared" si="0"/>
        <v xml:space="preserve">Источник тепловой энергии  </v>
      </c>
      <c r="AA23" s="591"/>
      <c r="AB23" s="591"/>
      <c r="AC23" s="591"/>
      <c r="AI23" s="587"/>
      <c r="AJ23" s="587"/>
    </row>
    <row r="24" spans="1:36" ht="101.25">
      <c r="A24" s="1235"/>
      <c r="B24" s="1235"/>
      <c r="C24" s="1235"/>
      <c r="D24" s="1235"/>
      <c r="E24" s="1235">
        <v>1</v>
      </c>
      <c r="F24" s="887"/>
      <c r="G24" s="887"/>
      <c r="H24" s="885">
        <v>1</v>
      </c>
      <c r="I24" s="1235">
        <v>1</v>
      </c>
      <c r="J24" s="887"/>
      <c r="K24" s="892"/>
      <c r="L24" s="595" t="str">
        <f>mergeValue(A24) &amp;"."&amp; mergeValue(B24)&amp;"."&amp; mergeValue(C24)&amp;"."&amp; mergeValue(D24)&amp;"."&amp; mergeValue(E24)</f>
        <v>1.1.1.1.1</v>
      </c>
      <c r="M24" s="556" t="s">
        <v>9</v>
      </c>
      <c r="N24" s="648"/>
      <c r="O24" s="1237"/>
      <c r="P24" s="1237"/>
      <c r="Q24" s="1237"/>
      <c r="R24" s="1237"/>
      <c r="S24" s="1237"/>
      <c r="T24" s="1237"/>
      <c r="U24" s="1237"/>
      <c r="V24" s="1237"/>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5"/>
      <c r="B25" s="1235"/>
      <c r="C25" s="1235"/>
      <c r="D25" s="1235"/>
      <c r="E25" s="1235"/>
      <c r="F25" s="1235">
        <v>1</v>
      </c>
      <c r="G25" s="885"/>
      <c r="H25" s="885"/>
      <c r="I25" s="1235"/>
      <c r="J25" s="1235">
        <v>1</v>
      </c>
      <c r="K25" s="893"/>
      <c r="L25" s="595" t="str">
        <f>mergeValue(A25) &amp;"."&amp; mergeValue(B25)&amp;"."&amp; mergeValue(C25)&amp;"."&amp; mergeValue(D25)&amp;"."&amp; mergeValue(E25)&amp;"."&amp; mergeValue(F25)</f>
        <v>1.1.1.1.1.1</v>
      </c>
      <c r="M25" s="557" t="s">
        <v>10</v>
      </c>
      <c r="N25" s="648"/>
      <c r="O25" s="1238"/>
      <c r="P25" s="1239"/>
      <c r="Q25" s="1239"/>
      <c r="R25" s="1239"/>
      <c r="S25" s="1239"/>
      <c r="T25" s="1239"/>
      <c r="U25" s="1239"/>
      <c r="V25" s="1240"/>
      <c r="W25" s="632" t="s">
        <v>637</v>
      </c>
      <c r="Y25" s="591"/>
      <c r="Z25" s="591" t="str">
        <f t="shared" si="0"/>
        <v>Группа потребителей</v>
      </c>
      <c r="AA25" s="591"/>
      <c r="AB25" s="591"/>
      <c r="AC25" s="591"/>
      <c r="AI25" s="587"/>
      <c r="AJ25" s="587"/>
    </row>
    <row r="26" spans="1:36" ht="189" customHeight="1">
      <c r="A26" s="1235"/>
      <c r="B26" s="1235"/>
      <c r="C26" s="1235"/>
      <c r="D26" s="1235"/>
      <c r="E26" s="1235"/>
      <c r="F26" s="1235"/>
      <c r="G26" s="885">
        <v>1</v>
      </c>
      <c r="H26" s="885"/>
      <c r="I26" s="1235"/>
      <c r="J26" s="1235"/>
      <c r="K26" s="893">
        <v>1</v>
      </c>
      <c r="L26" s="595" t="str">
        <f>mergeValue(A26) &amp;"."&amp; mergeValue(B26)&amp;"."&amp; mergeValue(C26)&amp;"."&amp; mergeValue(D26)&amp;"."&amp; mergeValue(E26)&amp;"."&amp; mergeValue(F26)&amp;"."&amp; mergeValue(G26)</f>
        <v>1.1.1.1.1.1.1</v>
      </c>
      <c r="M26" s="1071"/>
      <c r="N26" s="648"/>
      <c r="O26" s="564"/>
      <c r="P26" s="564"/>
      <c r="Q26" s="1095"/>
      <c r="R26" s="1230"/>
      <c r="S26" s="1231" t="s">
        <v>84</v>
      </c>
      <c r="T26" s="1230"/>
      <c r="U26" s="1231" t="s">
        <v>85</v>
      </c>
      <c r="V26" s="564"/>
      <c r="W26" s="1206" t="s">
        <v>656</v>
      </c>
      <c r="X26" s="587" t="str">
        <f>strCheckDate(O27:V27)</f>
        <v/>
      </c>
      <c r="Y26" s="591"/>
      <c r="Z26" s="591" t="str">
        <f t="shared" si="0"/>
        <v/>
      </c>
      <c r="AA26" s="591"/>
      <c r="AB26" s="591"/>
      <c r="AC26" s="591"/>
      <c r="AI26" s="587"/>
      <c r="AJ26" s="587"/>
    </row>
    <row r="27" spans="1:36" ht="11.25" hidden="1">
      <c r="A27" s="1235"/>
      <c r="B27" s="1235"/>
      <c r="C27" s="1235"/>
      <c r="D27" s="1235"/>
      <c r="E27" s="1235"/>
      <c r="F27" s="1235"/>
      <c r="G27" s="885"/>
      <c r="H27" s="885"/>
      <c r="I27" s="1235"/>
      <c r="J27" s="1235"/>
      <c r="K27" s="893"/>
      <c r="L27" s="602"/>
      <c r="M27" s="648"/>
      <c r="N27" s="648"/>
      <c r="O27" s="564"/>
      <c r="P27" s="564"/>
      <c r="Q27" s="586" t="str">
        <f>R26 &amp; "-" &amp; T26</f>
        <v>-</v>
      </c>
      <c r="R27" s="1230"/>
      <c r="S27" s="1231"/>
      <c r="T27" s="1230"/>
      <c r="U27" s="1231"/>
      <c r="V27" s="564"/>
      <c r="W27" s="1207"/>
      <c r="Y27" s="591"/>
      <c r="Z27" s="591" t="str">
        <f t="shared" si="0"/>
        <v/>
      </c>
      <c r="AA27" s="591"/>
      <c r="AB27" s="591"/>
      <c r="AC27" s="591"/>
      <c r="AI27" s="587"/>
      <c r="AJ27" s="587"/>
    </row>
    <row r="28" spans="1:36" ht="15" customHeight="1">
      <c r="A28" s="1235"/>
      <c r="B28" s="1235"/>
      <c r="C28" s="1235"/>
      <c r="D28" s="1235"/>
      <c r="E28" s="1235"/>
      <c r="F28" s="1235"/>
      <c r="G28" s="887"/>
      <c r="H28" s="885"/>
      <c r="I28" s="1235"/>
      <c r="J28" s="1235"/>
      <c r="K28" s="892"/>
      <c r="L28" s="540"/>
      <c r="M28" s="559" t="s">
        <v>25</v>
      </c>
      <c r="N28" s="566"/>
      <c r="O28" s="566"/>
      <c r="P28" s="566"/>
      <c r="Q28" s="566"/>
      <c r="R28" s="566"/>
      <c r="S28" s="566"/>
      <c r="T28" s="566"/>
      <c r="U28" s="566"/>
      <c r="V28" s="562"/>
      <c r="W28" s="1208"/>
      <c r="Y28" s="591"/>
      <c r="Z28" s="591" t="str">
        <f t="shared" si="0"/>
        <v>Добавить вид теплоносителя (параметры теплоносителя)</v>
      </c>
      <c r="AA28" s="591"/>
      <c r="AB28" s="591"/>
      <c r="AC28" s="591"/>
      <c r="AI28" s="587"/>
      <c r="AJ28" s="587"/>
    </row>
    <row r="29" spans="1:36" ht="15" customHeight="1">
      <c r="A29" s="1235"/>
      <c r="B29" s="1235"/>
      <c r="C29" s="1235"/>
      <c r="D29" s="1235"/>
      <c r="E29" s="1235"/>
      <c r="F29" s="887"/>
      <c r="G29" s="887"/>
      <c r="H29" s="885"/>
      <c r="I29" s="1235"/>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5"/>
      <c r="B30" s="1235"/>
      <c r="C30" s="1235"/>
      <c r="D30" s="1235"/>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5"/>
      <c r="B31" s="1235"/>
      <c r="C31" s="1235"/>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5"/>
      <c r="B32" s="1235"/>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5"/>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9" t="s">
        <v>633</v>
      </c>
      <c r="N36" s="1199"/>
      <c r="O36" s="1199"/>
      <c r="P36" s="1199"/>
      <c r="Q36" s="1199"/>
      <c r="R36" s="1199"/>
      <c r="S36" s="1199"/>
      <c r="T36" s="1199"/>
      <c r="U36" s="1199"/>
      <c r="V36" s="1199"/>
      <c r="W36" s="1199"/>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0" t="s">
        <v>492</v>
      </c>
      <c r="G2" s="1201"/>
      <c r="H2" s="1202"/>
      <c r="I2" s="808"/>
    </row>
    <row r="3" spans="1:20" ht="3" customHeight="1"/>
    <row r="4" spans="1:20" s="572" customFormat="1" ht="11.25">
      <c r="A4" s="773"/>
      <c r="B4" s="773"/>
      <c r="C4" s="773"/>
      <c r="D4" s="773"/>
      <c r="F4" s="1152" t="s">
        <v>454</v>
      </c>
      <c r="G4" s="1152"/>
      <c r="H4" s="1152"/>
      <c r="I4" s="1203"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3"/>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28.12.2018</v>
      </c>
      <c r="I7" s="818" t="s">
        <v>494</v>
      </c>
      <c r="J7" s="617"/>
      <c r="K7" s="773"/>
      <c r="L7" s="773"/>
      <c r="M7" s="773"/>
      <c r="N7" s="773"/>
      <c r="O7" s="773"/>
      <c r="P7" s="773"/>
      <c r="Q7" s="773"/>
      <c r="R7" s="773"/>
      <c r="S7" s="773"/>
      <c r="T7" s="773"/>
    </row>
    <row r="8" spans="1:20" s="572" customFormat="1" ht="45">
      <c r="A8" s="1204">
        <v>1</v>
      </c>
      <c r="B8" s="773"/>
      <c r="C8" s="773"/>
      <c r="D8" s="773"/>
      <c r="F8" s="816" t="str">
        <f>"2." &amp;mergeValue(A8)</f>
        <v>2.1</v>
      </c>
      <c r="G8" s="817" t="s">
        <v>495</v>
      </c>
      <c r="H8" s="807"/>
      <c r="I8" s="818" t="s">
        <v>591</v>
      </c>
      <c r="J8" s="617"/>
      <c r="K8" s="773"/>
      <c r="L8" s="773"/>
      <c r="M8" s="773"/>
      <c r="N8" s="773"/>
      <c r="O8" s="773"/>
      <c r="P8" s="773"/>
      <c r="Q8" s="773"/>
      <c r="R8" s="773"/>
      <c r="S8" s="773"/>
      <c r="T8" s="773"/>
    </row>
    <row r="9" spans="1:20" s="572" customFormat="1" ht="22.5">
      <c r="A9" s="1204"/>
      <c r="B9" s="773"/>
      <c r="C9" s="773"/>
      <c r="D9" s="773"/>
      <c r="F9" s="816" t="str">
        <f>"3." &amp;mergeValue(A9)</f>
        <v>3.1</v>
      </c>
      <c r="G9" s="817" t="s">
        <v>496</v>
      </c>
      <c r="H9" s="807"/>
      <c r="I9" s="818" t="s">
        <v>589</v>
      </c>
      <c r="J9" s="617"/>
      <c r="K9" s="773"/>
      <c r="L9" s="773"/>
      <c r="M9" s="773"/>
      <c r="N9" s="773"/>
      <c r="O9" s="773"/>
      <c r="P9" s="773"/>
      <c r="Q9" s="773"/>
      <c r="R9" s="773"/>
      <c r="S9" s="773"/>
      <c r="T9" s="773"/>
    </row>
    <row r="10" spans="1:20" s="572" customFormat="1" ht="22.5">
      <c r="A10" s="1204"/>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204"/>
      <c r="B11" s="1204">
        <v>1</v>
      </c>
      <c r="C11" s="779"/>
      <c r="D11" s="779"/>
      <c r="F11" s="816" t="str">
        <f>"4."&amp;mergeValue(A11) &amp;"."&amp;mergeValue(B11)</f>
        <v>4.1.1</v>
      </c>
      <c r="G11" s="832" t="s">
        <v>593</v>
      </c>
      <c r="H11" s="807" t="str">
        <f>IF(region_name="","",region_name)</f>
        <v>Волгоградская область</v>
      </c>
      <c r="I11" s="818" t="s">
        <v>500</v>
      </c>
      <c r="J11" s="617"/>
      <c r="K11" s="773"/>
      <c r="L11" s="773"/>
      <c r="M11" s="773"/>
      <c r="N11" s="773"/>
      <c r="O11" s="773"/>
      <c r="P11" s="773"/>
      <c r="Q11" s="773"/>
      <c r="R11" s="773"/>
      <c r="S11" s="773"/>
      <c r="T11" s="773"/>
    </row>
    <row r="12" spans="1:20" s="572" customFormat="1" ht="22.5">
      <c r="A12" s="1204"/>
      <c r="B12" s="1204"/>
      <c r="C12" s="1204">
        <v>1</v>
      </c>
      <c r="D12" s="779"/>
      <c r="F12" s="816" t="str">
        <f>"4."&amp;mergeValue(A12) &amp;"."&amp;mergeValue(B12)&amp;"."&amp;mergeValue(C12)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204"/>
      <c r="B13" s="1204"/>
      <c r="C13" s="1204"/>
      <c r="D13" s="779">
        <v>1</v>
      </c>
      <c r="F13" s="816" t="str">
        <f>"4."&amp;mergeValue(A13) &amp;"."&amp;mergeValue(B13)&amp;"."&amp;mergeValue(C13)&amp;"."&amp;mergeValue(D13)</f>
        <v>4.1.1.1.1</v>
      </c>
      <c r="G13" s="820" t="s">
        <v>499</v>
      </c>
      <c r="H13" s="807"/>
      <c r="I13" s="1205" t="s">
        <v>592</v>
      </c>
      <c r="J13" s="617"/>
      <c r="K13" s="773"/>
      <c r="L13" s="773"/>
      <c r="M13" s="773"/>
      <c r="N13" s="773"/>
      <c r="O13" s="773"/>
      <c r="P13" s="773"/>
      <c r="Q13" s="773"/>
      <c r="R13" s="773"/>
      <c r="S13" s="773"/>
      <c r="T13" s="773"/>
    </row>
    <row r="14" spans="1:20" s="572" customFormat="1" ht="18.75">
      <c r="A14" s="1204"/>
      <c r="B14" s="1204"/>
      <c r="C14" s="1204"/>
      <c r="D14" s="779"/>
      <c r="F14" s="821"/>
      <c r="G14" s="761" t="s">
        <v>4</v>
      </c>
      <c r="H14" s="626"/>
      <c r="I14" s="1205"/>
      <c r="J14" s="617"/>
      <c r="K14" s="773"/>
      <c r="L14" s="773"/>
      <c r="M14" s="773"/>
      <c r="N14" s="773"/>
      <c r="O14" s="773"/>
      <c r="P14" s="773"/>
      <c r="Q14" s="773"/>
      <c r="R14" s="773"/>
      <c r="S14" s="773"/>
      <c r="T14" s="773"/>
    </row>
    <row r="15" spans="1:20" s="572" customFormat="1" ht="18.75">
      <c r="A15" s="1204"/>
      <c r="B15" s="1204"/>
      <c r="C15" s="779"/>
      <c r="D15" s="779"/>
      <c r="F15" s="636"/>
      <c r="G15" s="579" t="s">
        <v>403</v>
      </c>
      <c r="H15" s="637"/>
      <c r="I15" s="638"/>
      <c r="J15" s="617"/>
      <c r="K15" s="773"/>
      <c r="L15" s="773"/>
      <c r="M15" s="773"/>
      <c r="N15" s="773"/>
      <c r="O15" s="773"/>
      <c r="P15" s="773"/>
      <c r="Q15" s="773"/>
      <c r="R15" s="773"/>
      <c r="S15" s="773"/>
      <c r="T15" s="773"/>
    </row>
    <row r="16" spans="1:20" s="572" customFormat="1" ht="18.75">
      <c r="A16" s="1204"/>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594</v>
      </c>
      <c r="H19" s="1199"/>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2" t="s">
        <v>632</v>
      </c>
      <c r="M5" s="1232"/>
      <c r="N5" s="1232"/>
      <c r="O5" s="1232"/>
      <c r="P5" s="1232"/>
      <c r="Q5" s="1232"/>
      <c r="R5" s="1232"/>
      <c r="S5" s="1232"/>
      <c r="T5" s="1232"/>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2"/>
      <c r="P7" s="1243"/>
      <c r="Q7" s="1243"/>
      <c r="R7" s="1243"/>
      <c r="S7" s="1243"/>
      <c r="T7" s="1244"/>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209" t="str">
        <f>IF(NameOrPr_ch="",IF(NameOrPr="","",NameOrPr),NameOrPr_ch)</f>
        <v>Комитет тарифного регулирования Волгоградской области</v>
      </c>
      <c r="P9" s="1209"/>
      <c r="Q9" s="1209"/>
      <c r="R9" s="1209"/>
      <c r="S9" s="1209"/>
      <c r="T9" s="1209"/>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09" t="str">
        <f>IF(datePr_ch="",IF(datePr="","",datePr),datePr_ch)</f>
        <v>20.12.2018</v>
      </c>
      <c r="P10" s="1209"/>
      <c r="Q10" s="1209"/>
      <c r="R10" s="1209"/>
      <c r="S10" s="1209"/>
      <c r="T10" s="1209"/>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09" t="str">
        <f>IF(numberPr_ch="",IF(numberPr="","",numberPr),numberPr_ch)</f>
        <v>№47/110</v>
      </c>
      <c r="P11" s="1209"/>
      <c r="Q11" s="1209"/>
      <c r="R11" s="1209"/>
      <c r="S11" s="1209"/>
      <c r="T11" s="1209"/>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209" t="str">
        <f>IF(IstPub_ch="",IF(IstPub="","",IstPub),IstPub_ch)</f>
        <v xml:space="preserve">Государственная система правовой информации.
Официальный интернет-портал правовой информации. www.pravo.gov.ru         </v>
      </c>
      <c r="P12" s="1209"/>
      <c r="Q12" s="1209"/>
      <c r="R12" s="1209"/>
      <c r="S12" s="1209"/>
      <c r="T12" s="1209"/>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3"/>
      <c r="M13" s="1233"/>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0"/>
      <c r="P14" s="1210"/>
      <c r="Q14" s="1210"/>
      <c r="R14" s="1210"/>
      <c r="S14" s="1210"/>
      <c r="T14" s="1210"/>
      <c r="U14" s="1210"/>
    </row>
    <row r="15" spans="1:34">
      <c r="J15" s="688"/>
      <c r="K15" s="688"/>
      <c r="L15" s="1152" t="s">
        <v>454</v>
      </c>
      <c r="M15" s="1152"/>
      <c r="N15" s="1152"/>
      <c r="O15" s="1152"/>
      <c r="P15" s="1152"/>
      <c r="Q15" s="1152"/>
      <c r="R15" s="1152"/>
      <c r="S15" s="1152"/>
      <c r="T15" s="1152"/>
      <c r="U15" s="1152"/>
      <c r="V15" s="1152"/>
      <c r="W15" s="1152" t="s">
        <v>455</v>
      </c>
    </row>
    <row r="16" spans="1:34" ht="14.25" customHeight="1">
      <c r="J16" s="688"/>
      <c r="K16" s="688"/>
      <c r="L16" s="1216" t="s">
        <v>92</v>
      </c>
      <c r="M16" s="1216" t="s">
        <v>640</v>
      </c>
      <c r="N16" s="663"/>
      <c r="O16" s="1217" t="s">
        <v>642</v>
      </c>
      <c r="P16" s="1218"/>
      <c r="Q16" s="1218"/>
      <c r="R16" s="1218"/>
      <c r="S16" s="1218"/>
      <c r="T16" s="1219"/>
      <c r="U16" s="1227" t="s">
        <v>341</v>
      </c>
      <c r="V16" s="1213" t="s">
        <v>275</v>
      </c>
      <c r="W16" s="1152"/>
    </row>
    <row r="17" spans="1:36" ht="14.25" customHeight="1">
      <c r="J17" s="688"/>
      <c r="K17" s="688"/>
      <c r="L17" s="1216"/>
      <c r="M17" s="1216"/>
      <c r="N17" s="664"/>
      <c r="O17" s="1222" t="s">
        <v>606</v>
      </c>
      <c r="P17" s="1220" t="s">
        <v>271</v>
      </c>
      <c r="Q17" s="1221"/>
      <c r="R17" s="1224" t="s">
        <v>655</v>
      </c>
      <c r="S17" s="1225"/>
      <c r="T17" s="1226"/>
      <c r="U17" s="1228"/>
      <c r="V17" s="1214"/>
      <c r="W17" s="1152"/>
    </row>
    <row r="18" spans="1:36" ht="33.75" customHeight="1">
      <c r="J18" s="688"/>
      <c r="K18" s="688"/>
      <c r="L18" s="1216"/>
      <c r="M18" s="1216"/>
      <c r="N18" s="665"/>
      <c r="O18" s="1223"/>
      <c r="P18" s="758" t="s">
        <v>607</v>
      </c>
      <c r="Q18" s="758" t="s">
        <v>6</v>
      </c>
      <c r="R18" s="782" t="s">
        <v>274</v>
      </c>
      <c r="S18" s="1211" t="s">
        <v>273</v>
      </c>
      <c r="T18" s="1212"/>
      <c r="U18" s="1229"/>
      <c r="V18" s="1215"/>
      <c r="W18" s="1152"/>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4">
        <f ca="1">OFFSET(S19,0,-1)+1</f>
        <v>7</v>
      </c>
      <c r="T19" s="1234"/>
      <c r="U19" s="780">
        <f ca="1">OFFSET(U19,0,-2)+1</f>
        <v>8</v>
      </c>
      <c r="V19" s="651">
        <f ca="1">OFFSET(V19,0,-1)</f>
        <v>8</v>
      </c>
      <c r="W19" s="780">
        <f ca="1">OFFSET(W19,0,-1)+1</f>
        <v>9</v>
      </c>
    </row>
    <row r="20" spans="1:36" ht="22.5">
      <c r="A20" s="1235">
        <v>1</v>
      </c>
      <c r="B20" s="885"/>
      <c r="C20" s="885"/>
      <c r="D20" s="885"/>
      <c r="E20" s="886"/>
      <c r="F20" s="887"/>
      <c r="G20" s="887"/>
      <c r="H20" s="887"/>
      <c r="I20" s="888"/>
      <c r="J20" s="883"/>
      <c r="K20" s="890"/>
      <c r="L20" s="783">
        <f>mergeValue(A20)</f>
        <v>1</v>
      </c>
      <c r="M20" s="643" t="s">
        <v>20</v>
      </c>
      <c r="N20" s="648"/>
      <c r="O20" s="1236"/>
      <c r="P20" s="1236"/>
      <c r="Q20" s="1236"/>
      <c r="R20" s="1236"/>
      <c r="S20" s="1236"/>
      <c r="T20" s="1236"/>
      <c r="U20" s="1236"/>
      <c r="V20" s="1236"/>
      <c r="W20" s="632" t="s">
        <v>477</v>
      </c>
      <c r="Y20" s="831"/>
      <c r="Z20" s="831" t="str">
        <f t="shared" ref="Z20:Z33" si="0">IF(M20="","",M20 )</f>
        <v>Наименование тарифа</v>
      </c>
      <c r="AA20" s="831"/>
      <c r="AB20" s="831"/>
      <c r="AC20" s="831"/>
      <c r="AI20" s="810"/>
      <c r="AJ20" s="810"/>
    </row>
    <row r="21" spans="1:36" ht="22.5">
      <c r="A21" s="1235"/>
      <c r="B21" s="1235">
        <v>1</v>
      </c>
      <c r="C21" s="885"/>
      <c r="D21" s="885"/>
      <c r="E21" s="887"/>
      <c r="F21" s="887"/>
      <c r="G21" s="887"/>
      <c r="H21" s="887"/>
      <c r="I21" s="882"/>
      <c r="J21" s="881"/>
      <c r="K21" s="884"/>
      <c r="L21" s="783" t="str">
        <f>mergeValue(A21) &amp;"."&amp; mergeValue(B21)</f>
        <v>1.1</v>
      </c>
      <c r="M21" s="694" t="s">
        <v>16</v>
      </c>
      <c r="N21" s="648"/>
      <c r="O21" s="1236"/>
      <c r="P21" s="1236"/>
      <c r="Q21" s="1236"/>
      <c r="R21" s="1236"/>
      <c r="S21" s="1236"/>
      <c r="T21" s="1236"/>
      <c r="U21" s="1236"/>
      <c r="V21" s="1236"/>
      <c r="W21" s="632" t="s">
        <v>478</v>
      </c>
      <c r="Y21" s="831"/>
      <c r="Z21" s="831" t="str">
        <f t="shared" si="0"/>
        <v>Территория действия тарифа</v>
      </c>
      <c r="AA21" s="831"/>
      <c r="AB21" s="831"/>
      <c r="AC21" s="831"/>
      <c r="AI21" s="810"/>
      <c r="AJ21" s="810"/>
    </row>
    <row r="22" spans="1:36" ht="22.5">
      <c r="A22" s="1235"/>
      <c r="B22" s="1235"/>
      <c r="C22" s="1235">
        <v>1</v>
      </c>
      <c r="D22" s="885"/>
      <c r="E22" s="887"/>
      <c r="F22" s="887"/>
      <c r="G22" s="887"/>
      <c r="H22" s="887"/>
      <c r="I22" s="889"/>
      <c r="J22" s="881"/>
      <c r="K22" s="884"/>
      <c r="L22" s="783" t="str">
        <f>mergeValue(A22) &amp;"."&amp; mergeValue(B22)&amp;"."&amp; mergeValue(C22)</f>
        <v>1.1.1</v>
      </c>
      <c r="M22" s="695" t="s">
        <v>7</v>
      </c>
      <c r="N22" s="648"/>
      <c r="O22" s="1236"/>
      <c r="P22" s="1236"/>
      <c r="Q22" s="1236"/>
      <c r="R22" s="1236"/>
      <c r="S22" s="1236"/>
      <c r="T22" s="1236"/>
      <c r="U22" s="1236"/>
      <c r="V22" s="1236"/>
      <c r="W22" s="632" t="s">
        <v>634</v>
      </c>
      <c r="Y22" s="831"/>
      <c r="Z22" s="831" t="str">
        <f t="shared" si="0"/>
        <v xml:space="preserve">Наименование системы теплоснабжения </v>
      </c>
      <c r="AA22" s="831"/>
      <c r="AB22" s="831"/>
      <c r="AC22" s="831"/>
      <c r="AI22" s="810"/>
      <c r="AJ22" s="810"/>
    </row>
    <row r="23" spans="1:36" ht="22.5">
      <c r="A23" s="1235"/>
      <c r="B23" s="1235"/>
      <c r="C23" s="1235"/>
      <c r="D23" s="1235">
        <v>1</v>
      </c>
      <c r="E23" s="887"/>
      <c r="F23" s="887"/>
      <c r="G23" s="887"/>
      <c r="H23" s="887"/>
      <c r="I23" s="889"/>
      <c r="J23" s="881"/>
      <c r="K23" s="884"/>
      <c r="L23" s="783" t="str">
        <f>mergeValue(A23) &amp;"."&amp; mergeValue(B23)&amp;"."&amp; mergeValue(C23)&amp;"."&amp; mergeValue(D23)</f>
        <v>1.1.1.1</v>
      </c>
      <c r="M23" s="696" t="s">
        <v>22</v>
      </c>
      <c r="N23" s="648"/>
      <c r="O23" s="1236"/>
      <c r="P23" s="1236"/>
      <c r="Q23" s="1236"/>
      <c r="R23" s="1236"/>
      <c r="S23" s="1236"/>
      <c r="T23" s="1236"/>
      <c r="U23" s="1236"/>
      <c r="V23" s="1236"/>
      <c r="W23" s="632" t="s">
        <v>635</v>
      </c>
      <c r="Y23" s="831"/>
      <c r="Z23" s="831" t="str">
        <f t="shared" si="0"/>
        <v xml:space="preserve">Источник тепловой энергии  </v>
      </c>
      <c r="AA23" s="831"/>
      <c r="AB23" s="831"/>
      <c r="AC23" s="831"/>
      <c r="AI23" s="810"/>
      <c r="AJ23" s="810"/>
    </row>
    <row r="24" spans="1:36" ht="101.25">
      <c r="A24" s="1235"/>
      <c r="B24" s="1235"/>
      <c r="C24" s="1235"/>
      <c r="D24" s="1235"/>
      <c r="E24" s="1235">
        <v>1</v>
      </c>
      <c r="F24" s="887"/>
      <c r="G24" s="887"/>
      <c r="H24" s="885">
        <v>1</v>
      </c>
      <c r="I24" s="1235">
        <v>1</v>
      </c>
      <c r="J24" s="887"/>
      <c r="K24" s="892"/>
      <c r="L24" s="783" t="str">
        <f>mergeValue(A24) &amp;"."&amp; mergeValue(B24)&amp;"."&amp; mergeValue(C24)&amp;"."&amp; mergeValue(D24)&amp;"."&amp; mergeValue(E24)</f>
        <v>1.1.1.1.1</v>
      </c>
      <c r="M24" s="556" t="s">
        <v>9</v>
      </c>
      <c r="N24" s="648"/>
      <c r="O24" s="1237"/>
      <c r="P24" s="1237"/>
      <c r="Q24" s="1237"/>
      <c r="R24" s="1237"/>
      <c r="S24" s="1237"/>
      <c r="T24" s="1237"/>
      <c r="U24" s="1237"/>
      <c r="V24" s="1237"/>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5"/>
      <c r="B25" s="1235"/>
      <c r="C25" s="1235"/>
      <c r="D25" s="1235"/>
      <c r="E25" s="1235"/>
      <c r="F25" s="1235">
        <v>1</v>
      </c>
      <c r="G25" s="885"/>
      <c r="H25" s="885"/>
      <c r="I25" s="1235"/>
      <c r="J25" s="1235">
        <v>1</v>
      </c>
      <c r="K25" s="893"/>
      <c r="L25" s="783" t="str">
        <f>mergeValue(A25) &amp;"."&amp; mergeValue(B25)&amp;"."&amp; mergeValue(C25)&amp;"."&amp; mergeValue(D25)&amp;"."&amp; mergeValue(E25)&amp;"."&amp; mergeValue(F25)</f>
        <v>1.1.1.1.1.1</v>
      </c>
      <c r="M25" s="557" t="s">
        <v>10</v>
      </c>
      <c r="N25" s="648"/>
      <c r="O25" s="1237"/>
      <c r="P25" s="1237"/>
      <c r="Q25" s="1237"/>
      <c r="R25" s="1237"/>
      <c r="S25" s="1237"/>
      <c r="T25" s="1237"/>
      <c r="U25" s="1237"/>
      <c r="V25" s="1237"/>
      <c r="W25" s="632" t="s">
        <v>637</v>
      </c>
      <c r="Y25" s="831"/>
      <c r="Z25" s="831" t="str">
        <f t="shared" si="0"/>
        <v>Группа потребителей</v>
      </c>
      <c r="AA25" s="831"/>
      <c r="AB25" s="831"/>
      <c r="AC25" s="831"/>
      <c r="AI25" s="810"/>
      <c r="AJ25" s="810"/>
    </row>
    <row r="26" spans="1:36" ht="189" customHeight="1">
      <c r="A26" s="1235"/>
      <c r="B26" s="1235"/>
      <c r="C26" s="1235"/>
      <c r="D26" s="1235"/>
      <c r="E26" s="1235"/>
      <c r="F26" s="1235"/>
      <c r="G26" s="885">
        <v>1</v>
      </c>
      <c r="H26" s="885"/>
      <c r="I26" s="1235"/>
      <c r="J26" s="1235"/>
      <c r="K26" s="893">
        <v>1</v>
      </c>
      <c r="L26" s="783" t="str">
        <f>mergeValue(A26) &amp;"."&amp; mergeValue(B26)&amp;"."&amp; mergeValue(C26)&amp;"."&amp; mergeValue(D26)&amp;"."&amp; mergeValue(E26)&amp;"."&amp; mergeValue(F26)&amp;"."&amp; mergeValue(G26)</f>
        <v>1.1.1.1.1.1.1</v>
      </c>
      <c r="M26" s="1071"/>
      <c r="N26" s="648"/>
      <c r="O26" s="765"/>
      <c r="P26" s="765"/>
      <c r="Q26" s="1095"/>
      <c r="R26" s="1230"/>
      <c r="S26" s="1231" t="s">
        <v>84</v>
      </c>
      <c r="T26" s="1230"/>
      <c r="U26" s="1231" t="s">
        <v>85</v>
      </c>
      <c r="V26" s="765"/>
      <c r="W26" s="1206" t="s">
        <v>656</v>
      </c>
      <c r="X26" s="810" t="str">
        <f>strCheckDate(O27:V27)</f>
        <v/>
      </c>
      <c r="Y26" s="831"/>
      <c r="Z26" s="831" t="str">
        <f t="shared" si="0"/>
        <v/>
      </c>
      <c r="AA26" s="831"/>
      <c r="AB26" s="831"/>
      <c r="AC26" s="831"/>
      <c r="AI26" s="810"/>
      <c r="AJ26" s="810"/>
    </row>
    <row r="27" spans="1:36" ht="11.25" hidden="1">
      <c r="A27" s="1235"/>
      <c r="B27" s="1235"/>
      <c r="C27" s="1235"/>
      <c r="D27" s="1235"/>
      <c r="E27" s="1235"/>
      <c r="F27" s="1235"/>
      <c r="G27" s="885"/>
      <c r="H27" s="885"/>
      <c r="I27" s="1235"/>
      <c r="J27" s="1235"/>
      <c r="K27" s="893"/>
      <c r="L27" s="802"/>
      <c r="M27" s="648"/>
      <c r="N27" s="648"/>
      <c r="O27" s="765"/>
      <c r="P27" s="765"/>
      <c r="Q27" s="771" t="str">
        <f>R26 &amp; "-" &amp; T26</f>
        <v>-</v>
      </c>
      <c r="R27" s="1230"/>
      <c r="S27" s="1231"/>
      <c r="T27" s="1230"/>
      <c r="U27" s="1231"/>
      <c r="V27" s="765"/>
      <c r="W27" s="1207"/>
      <c r="Y27" s="831"/>
      <c r="Z27" s="831" t="str">
        <f t="shared" si="0"/>
        <v/>
      </c>
      <c r="AA27" s="831"/>
      <c r="AB27" s="831"/>
      <c r="AC27" s="831"/>
      <c r="AI27" s="810"/>
      <c r="AJ27" s="810"/>
    </row>
    <row r="28" spans="1:36" ht="15" customHeight="1">
      <c r="A28" s="1235"/>
      <c r="B28" s="1235"/>
      <c r="C28" s="1235"/>
      <c r="D28" s="1235"/>
      <c r="E28" s="1235"/>
      <c r="F28" s="1235"/>
      <c r="G28" s="887"/>
      <c r="H28" s="885"/>
      <c r="I28" s="1235"/>
      <c r="J28" s="1235"/>
      <c r="K28" s="892"/>
      <c r="L28" s="690"/>
      <c r="M28" s="559" t="s">
        <v>25</v>
      </c>
      <c r="N28" s="767"/>
      <c r="O28" s="767"/>
      <c r="P28" s="767"/>
      <c r="Q28" s="767"/>
      <c r="R28" s="767"/>
      <c r="S28" s="767"/>
      <c r="T28" s="767"/>
      <c r="U28" s="767"/>
      <c r="V28" s="764"/>
      <c r="W28" s="1208"/>
      <c r="Y28" s="831"/>
      <c r="Z28" s="831" t="str">
        <f t="shared" si="0"/>
        <v>Добавить вид теплоносителя (параметры теплоносителя)</v>
      </c>
      <c r="AA28" s="831"/>
      <c r="AB28" s="831"/>
      <c r="AC28" s="831"/>
      <c r="AI28" s="810"/>
      <c r="AJ28" s="810"/>
    </row>
    <row r="29" spans="1:36" ht="15" customHeight="1">
      <c r="A29" s="1235"/>
      <c r="B29" s="1235"/>
      <c r="C29" s="1235"/>
      <c r="D29" s="1235"/>
      <c r="E29" s="1235"/>
      <c r="F29" s="887"/>
      <c r="G29" s="887"/>
      <c r="H29" s="885"/>
      <c r="I29" s="1235"/>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5"/>
      <c r="B30" s="1235"/>
      <c r="C30" s="1235"/>
      <c r="D30" s="1235"/>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5"/>
      <c r="B31" s="1235"/>
      <c r="C31" s="1235"/>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5"/>
      <c r="B32" s="1235"/>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5"/>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9" t="s">
        <v>633</v>
      </c>
      <c r="N36" s="1199"/>
      <c r="O36" s="1199"/>
      <c r="P36" s="1199"/>
      <c r="Q36" s="1199"/>
      <c r="R36" s="1199"/>
      <c r="S36" s="1199"/>
      <c r="T36" s="1199"/>
      <c r="U36" s="1199"/>
      <c r="V36" s="1199"/>
      <c r="W36" s="119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0" t="s">
        <v>492</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499</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2" t="s">
        <v>632</v>
      </c>
      <c r="M5" s="1232"/>
      <c r="N5" s="1232"/>
      <c r="O5" s="1232"/>
      <c r="P5" s="1232"/>
      <c r="Q5" s="1232"/>
      <c r="R5" s="1232"/>
      <c r="S5" s="1232"/>
      <c r="T5" s="1232"/>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209" t="str">
        <f>IF(NameOrPr_ch="",IF(NameOrPr="","",NameOrPr),NameOrPr_ch)</f>
        <v>Комитет тарифного регулирования Волгоградской области</v>
      </c>
      <c r="P7" s="1209"/>
      <c r="Q7" s="1209"/>
      <c r="R7" s="1209"/>
      <c r="S7" s="1209"/>
      <c r="T7" s="1209"/>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09" t="str">
        <f>IF(datePr_ch="",IF(datePr="","",datePr),datePr_ch)</f>
        <v>20.12.2018</v>
      </c>
      <c r="P8" s="1209"/>
      <c r="Q8" s="1209"/>
      <c r="R8" s="1209"/>
      <c r="S8" s="1209"/>
      <c r="T8" s="1209"/>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09" t="str">
        <f>IF(numberPr_ch="",IF(numberPr="","",numberPr),numberPr_ch)</f>
        <v>№47/110</v>
      </c>
      <c r="P9" s="1209"/>
      <c r="Q9" s="1209"/>
      <c r="R9" s="1209"/>
      <c r="S9" s="1209"/>
      <c r="T9" s="1209"/>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209" t="str">
        <f>IF(IstPub_ch="",IF(IstPub="","",IstPub),IstPub_ch)</f>
        <v xml:space="preserve">Государственная система правовой информации.
Официальный интернет-портал правовой информации. www.pravo.gov.ru         </v>
      </c>
      <c r="P10" s="1209"/>
      <c r="Q10" s="1209"/>
      <c r="R10" s="1209"/>
      <c r="S10" s="1209"/>
      <c r="T10" s="1209"/>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9"/>
      <c r="P12" s="1249"/>
      <c r="Q12" s="1249"/>
      <c r="R12" s="1249"/>
      <c r="S12" s="1249"/>
      <c r="T12" s="1249"/>
      <c r="U12" s="1249"/>
    </row>
    <row r="13" spans="1:33">
      <c r="J13" s="483"/>
      <c r="K13" s="483"/>
      <c r="L13" s="1152" t="s">
        <v>454</v>
      </c>
      <c r="M13" s="1152"/>
      <c r="N13" s="1152"/>
      <c r="O13" s="1152"/>
      <c r="P13" s="1152"/>
      <c r="Q13" s="1152"/>
      <c r="R13" s="1152"/>
      <c r="S13" s="1152"/>
      <c r="T13" s="1152"/>
      <c r="U13" s="1152"/>
      <c r="V13" s="1152"/>
      <c r="W13" s="1152" t="s">
        <v>455</v>
      </c>
    </row>
    <row r="14" spans="1:33" ht="14.25" customHeight="1">
      <c r="J14" s="483"/>
      <c r="K14" s="483"/>
      <c r="L14" s="1216" t="s">
        <v>92</v>
      </c>
      <c r="M14" s="1216" t="s">
        <v>640</v>
      </c>
      <c r="N14" s="476"/>
      <c r="O14" s="1217" t="s">
        <v>642</v>
      </c>
      <c r="P14" s="1218"/>
      <c r="Q14" s="1218"/>
      <c r="R14" s="1218"/>
      <c r="S14" s="1218"/>
      <c r="T14" s="1219"/>
      <c r="U14" s="1227" t="s">
        <v>341</v>
      </c>
      <c r="V14" s="1248" t="s">
        <v>275</v>
      </c>
      <c r="W14" s="1152"/>
    </row>
    <row r="15" spans="1:33" ht="14.25" customHeight="1">
      <c r="J15" s="483"/>
      <c r="K15" s="483"/>
      <c r="L15" s="1216"/>
      <c r="M15" s="1216"/>
      <c r="N15" s="475"/>
      <c r="O15" s="1222" t="s">
        <v>641</v>
      </c>
      <c r="P15" s="657"/>
      <c r="Q15" s="657"/>
      <c r="R15" s="1225" t="s">
        <v>655</v>
      </c>
      <c r="S15" s="1225"/>
      <c r="T15" s="1226"/>
      <c r="U15" s="1228"/>
      <c r="V15" s="1248"/>
      <c r="W15" s="1152"/>
    </row>
    <row r="16" spans="1:33" ht="30.75" customHeight="1">
      <c r="J16" s="483"/>
      <c r="K16" s="483"/>
      <c r="L16" s="1216"/>
      <c r="M16" s="1216"/>
      <c r="N16" s="474"/>
      <c r="O16" s="1223"/>
      <c r="P16" s="655"/>
      <c r="Q16" s="656"/>
      <c r="R16" s="538" t="s">
        <v>274</v>
      </c>
      <c r="S16" s="1211" t="s">
        <v>273</v>
      </c>
      <c r="T16" s="1212"/>
      <c r="U16" s="1229"/>
      <c r="V16" s="1248"/>
      <c r="W16" s="1152"/>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35">
        <v>1</v>
      </c>
      <c r="B18" s="903"/>
      <c r="C18" s="903"/>
      <c r="D18" s="903"/>
      <c r="E18" s="904"/>
      <c r="F18" s="905"/>
      <c r="G18" s="905"/>
      <c r="H18" s="905"/>
      <c r="I18" s="906"/>
      <c r="J18" s="901"/>
      <c r="K18" s="908"/>
      <c r="L18" s="595">
        <f>mergeValue(A18)</f>
        <v>1</v>
      </c>
      <c r="M18" s="643" t="s">
        <v>20</v>
      </c>
      <c r="N18" s="582"/>
      <c r="O18" s="1247"/>
      <c r="P18" s="1247"/>
      <c r="Q18" s="1247"/>
      <c r="R18" s="1247"/>
      <c r="S18" s="1247"/>
      <c r="T18" s="1247"/>
      <c r="U18" s="1247"/>
      <c r="V18" s="1247"/>
      <c r="W18" s="632" t="s">
        <v>477</v>
      </c>
    </row>
    <row r="19" spans="1:33" ht="22.5">
      <c r="A19" s="1235"/>
      <c r="B19" s="1235">
        <v>1</v>
      </c>
      <c r="C19" s="903"/>
      <c r="D19" s="903"/>
      <c r="E19" s="905"/>
      <c r="F19" s="905"/>
      <c r="G19" s="905"/>
      <c r="H19" s="905"/>
      <c r="I19" s="900"/>
      <c r="J19" s="899"/>
      <c r="K19" s="902"/>
      <c r="L19" s="595" t="str">
        <f>mergeValue(A19) &amp;"."&amp; mergeValue(B19)</f>
        <v>1.1</v>
      </c>
      <c r="M19" s="548" t="s">
        <v>16</v>
      </c>
      <c r="N19" s="582"/>
      <c r="O19" s="1247"/>
      <c r="P19" s="1247"/>
      <c r="Q19" s="1247"/>
      <c r="R19" s="1247"/>
      <c r="S19" s="1247"/>
      <c r="T19" s="1247"/>
      <c r="U19" s="1247"/>
      <c r="V19" s="1247"/>
      <c r="W19" s="632" t="s">
        <v>478</v>
      </c>
    </row>
    <row r="20" spans="1:33" ht="22.5">
      <c r="A20" s="1235"/>
      <c r="B20" s="1235"/>
      <c r="C20" s="1235">
        <v>1</v>
      </c>
      <c r="D20" s="903"/>
      <c r="E20" s="905"/>
      <c r="F20" s="905"/>
      <c r="G20" s="905"/>
      <c r="H20" s="905"/>
      <c r="I20" s="907"/>
      <c r="J20" s="899"/>
      <c r="K20" s="902"/>
      <c r="L20" s="595" t="str">
        <f>mergeValue(A20) &amp;"."&amp; mergeValue(B20)&amp;"."&amp; mergeValue(C20)</f>
        <v>1.1.1</v>
      </c>
      <c r="M20" s="549" t="s">
        <v>7</v>
      </c>
      <c r="N20" s="582"/>
      <c r="O20" s="1247"/>
      <c r="P20" s="1247"/>
      <c r="Q20" s="1247"/>
      <c r="R20" s="1247"/>
      <c r="S20" s="1247"/>
      <c r="T20" s="1247"/>
      <c r="U20" s="1247"/>
      <c r="V20" s="1247"/>
      <c r="W20" s="632" t="s">
        <v>634</v>
      </c>
    </row>
    <row r="21" spans="1:33" ht="22.5">
      <c r="A21" s="1235"/>
      <c r="B21" s="1235"/>
      <c r="C21" s="1235"/>
      <c r="D21" s="1235">
        <v>1</v>
      </c>
      <c r="E21" s="905"/>
      <c r="F21" s="905"/>
      <c r="G21" s="905"/>
      <c r="H21" s="905"/>
      <c r="I21" s="907"/>
      <c r="J21" s="899"/>
      <c r="K21" s="902"/>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3" ht="101.25">
      <c r="A22" s="1235"/>
      <c r="B22" s="1235"/>
      <c r="C22" s="1235"/>
      <c r="D22" s="1235"/>
      <c r="E22" s="1235">
        <v>1</v>
      </c>
      <c r="F22" s="905"/>
      <c r="G22" s="905"/>
      <c r="H22" s="903">
        <v>1</v>
      </c>
      <c r="I22" s="1235">
        <v>1</v>
      </c>
      <c r="J22" s="905"/>
      <c r="K22" s="910"/>
      <c r="L22" s="595" t="str">
        <f>mergeValue(A22) &amp;"."&amp; mergeValue(B22)&amp;"."&amp; mergeValue(C22)&amp;"."&amp; mergeValue(D22)&amp;"."&amp; mergeValue(E22)</f>
        <v>1.1.1.1.1</v>
      </c>
      <c r="M22" s="556" t="s">
        <v>9</v>
      </c>
      <c r="N22" s="583"/>
      <c r="O22" s="1237"/>
      <c r="P22" s="1237"/>
      <c r="Q22" s="1237"/>
      <c r="R22" s="1237"/>
      <c r="S22" s="1237"/>
      <c r="T22" s="1237"/>
      <c r="U22" s="1237"/>
      <c r="V22" s="1237"/>
      <c r="W22" s="632" t="s">
        <v>639</v>
      </c>
    </row>
    <row r="23" spans="1:33" ht="90">
      <c r="A23" s="1235"/>
      <c r="B23" s="1235"/>
      <c r="C23" s="1235"/>
      <c r="D23" s="1235"/>
      <c r="E23" s="1235"/>
      <c r="F23" s="1235">
        <v>1</v>
      </c>
      <c r="G23" s="903"/>
      <c r="H23" s="903"/>
      <c r="I23" s="1235"/>
      <c r="J23" s="1235">
        <v>1</v>
      </c>
      <c r="K23" s="911"/>
      <c r="L23" s="595" t="str">
        <f>mergeValue(A23) &amp;"."&amp; mergeValue(B23)&amp;"."&amp; mergeValue(C23)&amp;"."&amp; mergeValue(D23)&amp;"."&amp; mergeValue(E23)&amp;"."&amp; mergeValue(F23)</f>
        <v>1.1.1.1.1.1</v>
      </c>
      <c r="M23" s="557" t="s">
        <v>10</v>
      </c>
      <c r="N23" s="583"/>
      <c r="O23" s="1238"/>
      <c r="P23" s="1239"/>
      <c r="Q23" s="1239"/>
      <c r="R23" s="1239"/>
      <c r="S23" s="1239"/>
      <c r="T23" s="1239"/>
      <c r="U23" s="1239"/>
      <c r="V23" s="1240"/>
      <c r="W23" s="632" t="s">
        <v>637</v>
      </c>
      <c r="Y23" s="506" t="str">
        <f>strCheckUnique(Z23:Z26)</f>
        <v/>
      </c>
      <c r="AA23" s="506" t="str">
        <f>IF(O23="","",O23 &amp; ":_")</f>
        <v/>
      </c>
    </row>
    <row r="24" spans="1:33" ht="189" customHeight="1">
      <c r="A24" s="1235"/>
      <c r="B24" s="1235"/>
      <c r="C24" s="1235"/>
      <c r="D24" s="1235"/>
      <c r="E24" s="1235"/>
      <c r="F24" s="1235"/>
      <c r="G24" s="903">
        <v>1</v>
      </c>
      <c r="H24" s="903"/>
      <c r="I24" s="1235"/>
      <c r="J24" s="1235"/>
      <c r="K24" s="911">
        <v>1</v>
      </c>
      <c r="L24" s="595" t="str">
        <f>mergeValue(A24) &amp;"."&amp; mergeValue(B24)&amp;"."&amp; mergeValue(C24)&amp;"."&amp; mergeValue(D24)&amp;"."&amp; mergeValue(E24)&amp;"."&amp; mergeValue(F24)&amp;"."&amp; mergeValue(G24)</f>
        <v>1.1.1.1.1.1.1</v>
      </c>
      <c r="M24" s="1071"/>
      <c r="N24" s="588"/>
      <c r="O24" s="1080"/>
      <c r="P24" s="564"/>
      <c r="Q24" s="564"/>
      <c r="R24" s="1245"/>
      <c r="S24" s="1231" t="s">
        <v>84</v>
      </c>
      <c r="T24" s="1245"/>
      <c r="U24" s="1231" t="s">
        <v>85</v>
      </c>
      <c r="V24" s="580"/>
      <c r="W24" s="1206" t="s">
        <v>657</v>
      </c>
      <c r="X24" s="502" t="str">
        <f>strCheckDate(O25:V25)</f>
        <v/>
      </c>
      <c r="Y24" s="506"/>
      <c r="Z24" s="506" t="str">
        <f>IF(M24="","",M24 )</f>
        <v/>
      </c>
      <c r="AA24" s="506"/>
      <c r="AB24" s="506"/>
      <c r="AC24" s="506"/>
    </row>
    <row r="25" spans="1:33" ht="11.25" hidden="1">
      <c r="A25" s="1235"/>
      <c r="B25" s="1235"/>
      <c r="C25" s="1235"/>
      <c r="D25" s="1235"/>
      <c r="E25" s="1235"/>
      <c r="F25" s="1235"/>
      <c r="G25" s="903"/>
      <c r="H25" s="903"/>
      <c r="I25" s="1235"/>
      <c r="J25" s="1235"/>
      <c r="K25" s="911"/>
      <c r="L25" s="602"/>
      <c r="M25" s="648"/>
      <c r="N25" s="588"/>
      <c r="O25" s="586"/>
      <c r="P25" s="564"/>
      <c r="Q25" s="586" t="str">
        <f>R24 &amp; "-" &amp; T24</f>
        <v>-</v>
      </c>
      <c r="R25" s="1230"/>
      <c r="S25" s="1231"/>
      <c r="T25" s="1230"/>
      <c r="U25" s="1231"/>
      <c r="V25" s="580"/>
      <c r="W25" s="1207"/>
    </row>
    <row r="26" spans="1:33" s="477" customFormat="1" ht="15" customHeight="1">
      <c r="A26" s="1235"/>
      <c r="B26" s="1235"/>
      <c r="C26" s="1235"/>
      <c r="D26" s="1235"/>
      <c r="E26" s="1235"/>
      <c r="F26" s="1235"/>
      <c r="G26" s="905"/>
      <c r="H26" s="903"/>
      <c r="I26" s="1235"/>
      <c r="J26" s="1235"/>
      <c r="K26" s="910"/>
      <c r="L26" s="540"/>
      <c r="M26" s="559" t="s">
        <v>25</v>
      </c>
      <c r="N26" s="553"/>
      <c r="O26" s="547"/>
      <c r="P26" s="547"/>
      <c r="Q26" s="547"/>
      <c r="R26" s="575"/>
      <c r="S26" s="566"/>
      <c r="T26" s="565"/>
      <c r="U26" s="553"/>
      <c r="V26" s="562"/>
      <c r="W26" s="1208"/>
      <c r="X26" s="503"/>
      <c r="Y26" s="503"/>
      <c r="Z26" s="503"/>
      <c r="AA26" s="503"/>
      <c r="AB26" s="503"/>
      <c r="AC26" s="503"/>
      <c r="AD26" s="503"/>
      <c r="AE26" s="503"/>
      <c r="AF26" s="503"/>
      <c r="AG26" s="503"/>
    </row>
    <row r="27" spans="1:33" s="477" customFormat="1" ht="15" customHeight="1">
      <c r="A27" s="1235"/>
      <c r="B27" s="1235"/>
      <c r="C27" s="1235"/>
      <c r="D27" s="1235"/>
      <c r="E27" s="1235"/>
      <c r="F27" s="905"/>
      <c r="G27" s="905"/>
      <c r="H27" s="903"/>
      <c r="I27" s="1235"/>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5"/>
      <c r="B28" s="1235"/>
      <c r="C28" s="1235"/>
      <c r="D28" s="1235"/>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5"/>
      <c r="B29" s="1235"/>
      <c r="C29" s="1235"/>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5"/>
      <c r="B30" s="1235"/>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5"/>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0" t="s">
        <v>492</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499</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str">
        <f>"Код шаблона: " &amp; GetCode()</f>
        <v>Код шаблона: FAS.JKH.OPEN.INFO.PRICE.WARM</v>
      </c>
      <c r="C2" s="1126"/>
      <c r="D2" s="1126"/>
      <c r="E2" s="1126"/>
      <c r="F2" s="1126"/>
      <c r="G2" s="1126"/>
      <c r="Q2" s="231"/>
      <c r="R2" s="231"/>
      <c r="S2" s="231"/>
      <c r="T2" s="231"/>
      <c r="U2" s="231"/>
      <c r="V2" s="231"/>
      <c r="W2" s="231"/>
    </row>
    <row r="3" spans="1:27" ht="18" customHeight="1">
      <c r="B3" s="1127" t="str">
        <f>"Версия " &amp; GetVersion()</f>
        <v>Версия 1.0</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770</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590</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588</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587</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2" t="s">
        <v>658</v>
      </c>
      <c r="M5" s="1232"/>
      <c r="N5" s="1232"/>
      <c r="O5" s="1232"/>
      <c r="P5" s="1232"/>
      <c r="Q5" s="1232"/>
      <c r="R5" s="1232"/>
      <c r="S5" s="1232"/>
      <c r="T5" s="1232"/>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503</v>
      </c>
      <c r="N7" s="668"/>
      <c r="O7" s="1250" t="str">
        <f>IF(NameOrPr_ch="",IF(NameOrPr="","",NameOrPr),NameOrPr_ch)</f>
        <v>Комитет тарифного регулирования Волгоградской области</v>
      </c>
      <c r="P7" s="1251"/>
      <c r="Q7" s="1251"/>
      <c r="R7" s="1251"/>
      <c r="S7" s="1251"/>
      <c r="T7" s="1252"/>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50" t="str">
        <f>IF(datePr_ch="",IF(datePr="","",datePr),datePr_ch)</f>
        <v>20.12.2018</v>
      </c>
      <c r="P8" s="1251"/>
      <c r="Q8" s="1251"/>
      <c r="R8" s="1251"/>
      <c r="S8" s="1251"/>
      <c r="T8" s="1252"/>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50" t="str">
        <f>IF(numberPr_ch="",IF(numberPr="","",numberPr),numberPr_ch)</f>
        <v>№47/110</v>
      </c>
      <c r="P9" s="1251"/>
      <c r="Q9" s="1251"/>
      <c r="R9" s="1251"/>
      <c r="S9" s="1251"/>
      <c r="T9" s="1252"/>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502</v>
      </c>
      <c r="N10" s="668"/>
      <c r="O10" s="1250" t="str">
        <f>IF(IstPub_ch="",IF(IstPub="","",IstPub),IstPub_ch)</f>
        <v xml:space="preserve">Государственная система правовой информации.
Официальный интернет-портал правовой информации. www.pravo.gov.ru         </v>
      </c>
      <c r="P10" s="1251"/>
      <c r="Q10" s="1251"/>
      <c r="R10" s="1251"/>
      <c r="S10" s="1251"/>
      <c r="T10" s="1252"/>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3"/>
      <c r="M11" s="1233"/>
      <c r="N11" s="568"/>
      <c r="O11" s="1253"/>
      <c r="P11" s="1253"/>
      <c r="Q11" s="1253"/>
      <c r="R11" s="1253"/>
      <c r="S11" s="1253"/>
      <c r="T11" s="1253"/>
      <c r="U11" s="590" t="s">
        <v>373</v>
      </c>
      <c r="X11" s="592"/>
      <c r="Y11" s="592"/>
      <c r="Z11" s="592"/>
      <c r="AA11" s="592"/>
      <c r="AB11" s="592"/>
      <c r="AC11" s="592"/>
      <c r="AD11" s="592"/>
      <c r="AE11" s="592"/>
      <c r="AF11" s="592"/>
      <c r="AG11" s="592"/>
      <c r="AH11" s="592"/>
      <c r="AI11" s="592"/>
    </row>
    <row r="12" spans="1:35">
      <c r="J12" s="531"/>
      <c r="K12" s="531"/>
      <c r="L12" s="526"/>
      <c r="M12" s="526"/>
      <c r="N12" s="526"/>
      <c r="O12" s="1254"/>
      <c r="P12" s="1254"/>
      <c r="Q12" s="1254"/>
      <c r="R12" s="1254"/>
      <c r="S12" s="1254"/>
      <c r="T12" s="1254"/>
      <c r="U12" s="1254"/>
    </row>
    <row r="13" spans="1:35" ht="14.25" customHeight="1">
      <c r="J13" s="531"/>
      <c r="K13" s="531"/>
      <c r="L13" s="1152" t="s">
        <v>454</v>
      </c>
      <c r="M13" s="1152"/>
      <c r="N13" s="1152"/>
      <c r="O13" s="1152"/>
      <c r="P13" s="1152"/>
      <c r="Q13" s="1152"/>
      <c r="R13" s="1152"/>
      <c r="S13" s="1152"/>
      <c r="T13" s="1152"/>
      <c r="U13" s="1152"/>
      <c r="V13" s="1152"/>
      <c r="W13" s="1152" t="s">
        <v>455</v>
      </c>
    </row>
    <row r="14" spans="1:35" ht="14.25" customHeight="1">
      <c r="J14" s="531"/>
      <c r="K14" s="531"/>
      <c r="L14" s="1216" t="s">
        <v>92</v>
      </c>
      <c r="M14" s="1216" t="s">
        <v>640</v>
      </c>
      <c r="N14" s="523"/>
      <c r="O14" s="1217" t="s">
        <v>642</v>
      </c>
      <c r="P14" s="1218"/>
      <c r="Q14" s="1218"/>
      <c r="R14" s="1218"/>
      <c r="S14" s="1218"/>
      <c r="T14" s="1219"/>
      <c r="U14" s="1227" t="s">
        <v>341</v>
      </c>
      <c r="V14" s="1213" t="s">
        <v>275</v>
      </c>
      <c r="W14" s="1152"/>
    </row>
    <row r="15" spans="1:35" ht="14.25" customHeight="1">
      <c r="J15" s="531"/>
      <c r="K15" s="531"/>
      <c r="L15" s="1216"/>
      <c r="M15" s="1216"/>
      <c r="N15" s="523"/>
      <c r="O15" s="1222" t="s">
        <v>622</v>
      </c>
      <c r="P15" s="1220"/>
      <c r="Q15" s="1221"/>
      <c r="R15" s="1225" t="s">
        <v>655</v>
      </c>
      <c r="S15" s="1225"/>
      <c r="T15" s="1226"/>
      <c r="U15" s="1228"/>
      <c r="V15" s="1214"/>
      <c r="W15" s="1152"/>
    </row>
    <row r="16" spans="1:35" ht="30" customHeight="1">
      <c r="J16" s="531"/>
      <c r="K16" s="531"/>
      <c r="L16" s="1216"/>
      <c r="M16" s="1216"/>
      <c r="N16" s="522"/>
      <c r="O16" s="1223"/>
      <c r="P16" s="537"/>
      <c r="Q16" s="537"/>
      <c r="R16" s="538" t="s">
        <v>274</v>
      </c>
      <c r="S16" s="1211" t="s">
        <v>273</v>
      </c>
      <c r="T16" s="1212"/>
      <c r="U16" s="1229"/>
      <c r="V16" s="1215"/>
      <c r="W16" s="1152"/>
    </row>
    <row r="17" spans="1:36">
      <c r="J17" s="531"/>
      <c r="K17" s="571">
        <v>1</v>
      </c>
      <c r="L17" s="649" t="s">
        <v>93</v>
      </c>
      <c r="M17" s="649" t="s">
        <v>49</v>
      </c>
      <c r="N17" s="670" t="s">
        <v>49</v>
      </c>
      <c r="O17" s="650">
        <f ca="1">OFFSET(O17,0,-1)+1</f>
        <v>3</v>
      </c>
      <c r="P17" s="651">
        <f ca="1">OFFSET(P17,0,-1)</f>
        <v>3</v>
      </c>
      <c r="Q17" s="651">
        <f ca="1">OFFSET(Q17,0,-1)</f>
        <v>3</v>
      </c>
      <c r="R17" s="650">
        <f ca="1">OFFSET(R17,0,-1)+1</f>
        <v>4</v>
      </c>
      <c r="S17" s="1234">
        <f ca="1">OFFSET(S17,0,-1)+1</f>
        <v>5</v>
      </c>
      <c r="T17" s="1234"/>
      <c r="U17" s="650">
        <f ca="1">OFFSET(U17,0,-2)+1</f>
        <v>6</v>
      </c>
      <c r="V17" s="651">
        <f ca="1">OFFSET(V17,0,-1)</f>
        <v>6</v>
      </c>
      <c r="W17" s="650">
        <f ca="1">OFFSET(W17,0,-1)+1</f>
        <v>7</v>
      </c>
    </row>
    <row r="18" spans="1:36" ht="22.5">
      <c r="A18" s="1235">
        <v>1</v>
      </c>
      <c r="B18" s="921"/>
      <c r="C18" s="921"/>
      <c r="D18" s="921"/>
      <c r="E18" s="922"/>
      <c r="F18" s="923"/>
      <c r="G18" s="921"/>
      <c r="H18" s="921"/>
      <c r="I18" s="924"/>
      <c r="J18" s="919"/>
      <c r="K18" s="928">
        <v>1</v>
      </c>
      <c r="L18" s="595">
        <f>mergeValue(A18)</f>
        <v>1</v>
      </c>
      <c r="M18" s="643" t="s">
        <v>20</v>
      </c>
      <c r="N18" s="582"/>
      <c r="O18" s="1247"/>
      <c r="P18" s="1247"/>
      <c r="Q18" s="1247"/>
      <c r="R18" s="1247"/>
      <c r="S18" s="1247"/>
      <c r="T18" s="1247"/>
      <c r="U18" s="1247"/>
      <c r="V18" s="1247"/>
      <c r="W18" s="632" t="s">
        <v>659</v>
      </c>
    </row>
    <row r="19" spans="1:36" ht="22.5">
      <c r="A19" s="1235"/>
      <c r="B19" s="1235">
        <v>1</v>
      </c>
      <c r="C19" s="921"/>
      <c r="D19" s="921"/>
      <c r="E19" s="923"/>
      <c r="F19" s="923"/>
      <c r="G19" s="921"/>
      <c r="H19" s="921"/>
      <c r="I19" s="918"/>
      <c r="J19" s="917"/>
      <c r="K19" s="928">
        <v>1</v>
      </c>
      <c r="L19" s="595" t="str">
        <f>mergeValue(A19) &amp;"."&amp; mergeValue(B19)</f>
        <v>1.1</v>
      </c>
      <c r="M19" s="548" t="s">
        <v>16</v>
      </c>
      <c r="N19" s="582"/>
      <c r="O19" s="1247"/>
      <c r="P19" s="1247"/>
      <c r="Q19" s="1247"/>
      <c r="R19" s="1247"/>
      <c r="S19" s="1247"/>
      <c r="T19" s="1247"/>
      <c r="U19" s="1247"/>
      <c r="V19" s="1247"/>
      <c r="W19" s="632" t="s">
        <v>478</v>
      </c>
    </row>
    <row r="20" spans="1:36" ht="22.5">
      <c r="A20" s="1235"/>
      <c r="B20" s="1235"/>
      <c r="C20" s="1235">
        <v>1</v>
      </c>
      <c r="D20" s="921"/>
      <c r="E20" s="923"/>
      <c r="F20" s="923"/>
      <c r="G20" s="921"/>
      <c r="H20" s="921"/>
      <c r="I20" s="925"/>
      <c r="J20" s="917"/>
      <c r="K20" s="928">
        <v>1</v>
      </c>
      <c r="L20" s="595" t="str">
        <f>mergeValue(A20) &amp;"."&amp; mergeValue(B20)&amp;"."&amp; mergeValue(C20)</f>
        <v>1.1.1</v>
      </c>
      <c r="M20" s="549" t="s">
        <v>7</v>
      </c>
      <c r="N20" s="582"/>
      <c r="O20" s="1247"/>
      <c r="P20" s="1247"/>
      <c r="Q20" s="1247"/>
      <c r="R20" s="1247"/>
      <c r="S20" s="1247"/>
      <c r="T20" s="1247"/>
      <c r="U20" s="1247"/>
      <c r="V20" s="1247"/>
      <c r="W20" s="632" t="s">
        <v>634</v>
      </c>
    </row>
    <row r="21" spans="1:36" ht="22.5">
      <c r="A21" s="1235"/>
      <c r="B21" s="1235"/>
      <c r="C21" s="1235"/>
      <c r="D21" s="1235">
        <v>1</v>
      </c>
      <c r="E21" s="923"/>
      <c r="F21" s="923"/>
      <c r="G21" s="921"/>
      <c r="H21" s="921"/>
      <c r="I21" s="1235">
        <v>1</v>
      </c>
      <c r="J21" s="917"/>
      <c r="K21" s="928">
        <v>1</v>
      </c>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6" ht="11.25" hidden="1" customHeight="1">
      <c r="A22" s="1235"/>
      <c r="B22" s="1235"/>
      <c r="C22" s="1235"/>
      <c r="D22" s="1235"/>
      <c r="E22" s="1235">
        <v>1</v>
      </c>
      <c r="F22" s="923"/>
      <c r="G22" s="921"/>
      <c r="H22" s="921"/>
      <c r="I22" s="1235"/>
      <c r="J22" s="923"/>
      <c r="K22" s="928">
        <v>1</v>
      </c>
      <c r="L22" s="595"/>
      <c r="M22" s="556"/>
      <c r="N22" s="583"/>
      <c r="O22" s="633"/>
      <c r="P22" s="633"/>
      <c r="Q22" s="633"/>
      <c r="R22" s="633"/>
      <c r="S22" s="633"/>
      <c r="T22" s="633"/>
      <c r="U22" s="595"/>
      <c r="V22" s="509"/>
      <c r="W22" s="561"/>
    </row>
    <row r="23" spans="1:36" ht="90">
      <c r="A23" s="1235"/>
      <c r="B23" s="1235"/>
      <c r="C23" s="1235"/>
      <c r="D23" s="1235"/>
      <c r="E23" s="1235"/>
      <c r="F23" s="1235">
        <v>1</v>
      </c>
      <c r="G23" s="921"/>
      <c r="H23" s="921"/>
      <c r="I23" s="1235"/>
      <c r="J23" s="1255"/>
      <c r="K23" s="928">
        <v>1</v>
      </c>
      <c r="L23" s="595" t="str">
        <f>mergeValue(A23) &amp;"."&amp; mergeValue(B23)&amp;"."&amp; mergeValue(C23)&amp;"."&amp; mergeValue(D23)&amp;"."&amp;  mergeValue(F23)</f>
        <v>1.1.1.1.1</v>
      </c>
      <c r="M23" s="556" t="s">
        <v>10</v>
      </c>
      <c r="N23" s="583"/>
      <c r="O23" s="1237"/>
      <c r="P23" s="1237"/>
      <c r="Q23" s="1237"/>
      <c r="R23" s="1237"/>
      <c r="S23" s="1237"/>
      <c r="T23" s="1237"/>
      <c r="U23" s="1237"/>
      <c r="V23" s="1237"/>
      <c r="W23" s="632" t="s">
        <v>636</v>
      </c>
      <c r="Y23" s="591" t="str">
        <f>strCheckUnique(Z23:Z26)</f>
        <v/>
      </c>
      <c r="AA23" s="591"/>
    </row>
    <row r="24" spans="1:36" ht="189" customHeight="1">
      <c r="A24" s="1235"/>
      <c r="B24" s="1235"/>
      <c r="C24" s="1235"/>
      <c r="D24" s="1235"/>
      <c r="E24" s="1235"/>
      <c r="F24" s="1235"/>
      <c r="G24" s="921">
        <v>1</v>
      </c>
      <c r="H24" s="921"/>
      <c r="I24" s="1235"/>
      <c r="J24" s="1255"/>
      <c r="K24" s="920"/>
      <c r="L24" s="595" t="str">
        <f>mergeValue(A24) &amp;"."&amp; mergeValue(B24)&amp;"."&amp; mergeValue(C24)&amp;"."&amp; mergeValue(D24)&amp;"."&amp;  mergeValue(F24)&amp;"."&amp;  mergeValue(G24)</f>
        <v>1.1.1.1.1.1</v>
      </c>
      <c r="M24" s="1071"/>
      <c r="N24" s="588"/>
      <c r="O24" s="564"/>
      <c r="P24" s="564"/>
      <c r="Q24" s="564"/>
      <c r="R24" s="1245"/>
      <c r="S24" s="1231" t="s">
        <v>84</v>
      </c>
      <c r="T24" s="1245"/>
      <c r="U24" s="1231" t="s">
        <v>85</v>
      </c>
      <c r="V24" s="539"/>
      <c r="W24" s="1206" t="s">
        <v>660</v>
      </c>
      <c r="X24" s="587" t="str">
        <f>strCheckDate(O25:V25)</f>
        <v/>
      </c>
      <c r="Y24" s="591"/>
      <c r="Z24" s="591" t="str">
        <f>IF(M24="","",M24 )</f>
        <v/>
      </c>
      <c r="AA24" s="591"/>
      <c r="AB24" s="591"/>
      <c r="AC24" s="591"/>
    </row>
    <row r="25" spans="1:36" ht="11.25" hidden="1" customHeight="1">
      <c r="A25" s="1235"/>
      <c r="B25" s="1235"/>
      <c r="C25" s="1235"/>
      <c r="D25" s="1235"/>
      <c r="E25" s="1235"/>
      <c r="F25" s="1235"/>
      <c r="G25" s="921"/>
      <c r="H25" s="921"/>
      <c r="I25" s="1235"/>
      <c r="J25" s="1255"/>
      <c r="K25" s="928">
        <v>1</v>
      </c>
      <c r="L25" s="602"/>
      <c r="M25" s="648"/>
      <c r="N25" s="588"/>
      <c r="O25" s="564"/>
      <c r="P25" s="564"/>
      <c r="Q25" s="586" t="str">
        <f>R24 &amp; "-" &amp; T24</f>
        <v>-</v>
      </c>
      <c r="R25" s="1245"/>
      <c r="S25" s="1231"/>
      <c r="T25" s="1245"/>
      <c r="U25" s="1231"/>
      <c r="V25" s="539"/>
      <c r="W25" s="1207"/>
      <c r="Y25" s="591"/>
      <c r="Z25" s="591"/>
      <c r="AA25" s="591"/>
      <c r="AB25" s="591"/>
      <c r="AC25" s="591"/>
    </row>
    <row r="26" spans="1:36" s="524" customFormat="1" ht="15" customHeight="1">
      <c r="A26" s="1235"/>
      <c r="B26" s="1235"/>
      <c r="C26" s="1235"/>
      <c r="D26" s="1235"/>
      <c r="E26" s="1235"/>
      <c r="F26" s="1235"/>
      <c r="G26" s="921"/>
      <c r="H26" s="921"/>
      <c r="I26" s="1235"/>
      <c r="J26" s="1255"/>
      <c r="K26" s="928">
        <v>1</v>
      </c>
      <c r="L26" s="540"/>
      <c r="M26" s="558" t="s">
        <v>25</v>
      </c>
      <c r="N26" s="553"/>
      <c r="O26" s="547"/>
      <c r="P26" s="547"/>
      <c r="Q26" s="547"/>
      <c r="R26" s="575"/>
      <c r="S26" s="566"/>
      <c r="T26" s="565"/>
      <c r="U26" s="553"/>
      <c r="V26" s="562"/>
      <c r="W26" s="1208"/>
      <c r="X26" s="589"/>
      <c r="Y26" s="589"/>
      <c r="Z26" s="589"/>
      <c r="AA26" s="589"/>
      <c r="AB26" s="589"/>
      <c r="AC26" s="589"/>
      <c r="AD26" s="589"/>
      <c r="AE26" s="589"/>
      <c r="AF26" s="589"/>
      <c r="AG26" s="589"/>
      <c r="AH26" s="589"/>
      <c r="AI26" s="589"/>
    </row>
    <row r="27" spans="1:36" s="524" customFormat="1" ht="15" customHeight="1">
      <c r="A27" s="1235"/>
      <c r="B27" s="1235"/>
      <c r="C27" s="1235"/>
      <c r="D27" s="1235"/>
      <c r="E27" s="1235"/>
      <c r="F27" s="923"/>
      <c r="G27" s="923"/>
      <c r="H27" s="921"/>
      <c r="I27" s="1235"/>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5"/>
      <c r="B28" s="1235"/>
      <c r="C28" s="1235"/>
      <c r="D28" s="1235"/>
      <c r="E28" s="923"/>
      <c r="F28" s="923"/>
      <c r="G28" s="923"/>
      <c r="H28" s="921"/>
      <c r="I28" s="1235"/>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5"/>
      <c r="B29" s="1235"/>
      <c r="C29" s="1235"/>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5"/>
      <c r="B30" s="1235"/>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5"/>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9" t="s">
        <v>661</v>
      </c>
      <c r="N34" s="1199"/>
      <c r="O34" s="1199"/>
      <c r="P34" s="1199"/>
      <c r="Q34" s="1199"/>
      <c r="R34" s="1199"/>
      <c r="S34" s="1199"/>
      <c r="T34" s="1199"/>
      <c r="U34" s="1199"/>
      <c r="V34" s="1199"/>
      <c r="W34" s="1199"/>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0" t="s">
        <v>492</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499</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2" t="s">
        <v>658</v>
      </c>
      <c r="M5" s="1232"/>
      <c r="N5" s="1232"/>
      <c r="O5" s="1232"/>
      <c r="P5" s="1232"/>
      <c r="Q5" s="1232"/>
      <c r="R5" s="1232"/>
      <c r="S5" s="1232"/>
      <c r="T5" s="1232"/>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503</v>
      </c>
      <c r="N7" s="668"/>
      <c r="O7" s="1250" t="str">
        <f>IF(NameOrPr_ch="",IF(NameOrPr="","",NameOrPr),NameOrPr_ch)</f>
        <v>Комитет тарифного регулирования Волгоградской области</v>
      </c>
      <c r="P7" s="1251"/>
      <c r="Q7" s="1251"/>
      <c r="R7" s="1251"/>
      <c r="S7" s="1251"/>
      <c r="T7" s="1252"/>
      <c r="U7" s="671"/>
      <c r="X7" s="587"/>
      <c r="Y7" s="587"/>
      <c r="Z7" s="587"/>
      <c r="AA7" s="587"/>
      <c r="AB7" s="587"/>
      <c r="AC7" s="587"/>
      <c r="AD7" s="587"/>
      <c r="AE7" s="587"/>
      <c r="AF7" s="587"/>
      <c r="AG7" s="587"/>
      <c r="AH7" s="587"/>
    </row>
    <row r="8" spans="7:34" s="493" customFormat="1" ht="18.75">
      <c r="G8" s="492"/>
      <c r="H8" s="492"/>
      <c r="L8" s="501"/>
      <c r="M8" s="619" t="s">
        <v>597</v>
      </c>
      <c r="N8" s="668"/>
      <c r="O8" s="1250" t="str">
        <f>IF(datePr_ch="",IF(datePr="","",datePr),datePr_ch)</f>
        <v>20.12.2018</v>
      </c>
      <c r="P8" s="1251"/>
      <c r="Q8" s="1251"/>
      <c r="R8" s="1251"/>
      <c r="S8" s="1251"/>
      <c r="T8" s="1252"/>
      <c r="U8" s="669"/>
      <c r="X8" s="507"/>
      <c r="Y8" s="507"/>
      <c r="Z8" s="507"/>
      <c r="AA8" s="507"/>
      <c r="AB8" s="507"/>
      <c r="AC8" s="507"/>
      <c r="AD8" s="507"/>
      <c r="AE8" s="507"/>
      <c r="AF8" s="507"/>
      <c r="AG8" s="507"/>
      <c r="AH8" s="507"/>
    </row>
    <row r="9" spans="7:34" s="493" customFormat="1" ht="18.75">
      <c r="G9" s="492"/>
      <c r="H9" s="492"/>
      <c r="L9" s="554"/>
      <c r="M9" s="619" t="s">
        <v>596</v>
      </c>
      <c r="N9" s="668"/>
      <c r="O9" s="1250" t="str">
        <f>IF(numberPr_ch="",IF(numberPr="","",numberPr),numberPr_ch)</f>
        <v>№47/110</v>
      </c>
      <c r="P9" s="1251"/>
      <c r="Q9" s="1251"/>
      <c r="R9" s="1251"/>
      <c r="S9" s="1251"/>
      <c r="T9" s="1252"/>
      <c r="U9" s="669"/>
      <c r="X9" s="507"/>
      <c r="Y9" s="507"/>
      <c r="Z9" s="507"/>
      <c r="AA9" s="507"/>
      <c r="AB9" s="507"/>
      <c r="AC9" s="507"/>
      <c r="AD9" s="507"/>
      <c r="AE9" s="507"/>
      <c r="AF9" s="507"/>
      <c r="AG9" s="507"/>
      <c r="AH9" s="507"/>
    </row>
    <row r="10" spans="7:34" s="493" customFormat="1" ht="18.75">
      <c r="G10" s="492"/>
      <c r="H10" s="492"/>
      <c r="L10" s="554"/>
      <c r="M10" s="619" t="s">
        <v>502</v>
      </c>
      <c r="N10" s="668"/>
      <c r="O10" s="1250" t="str">
        <f>IF(IstPub_ch="",IF(IstPub="","",IstPub),IstPub_ch)</f>
        <v xml:space="preserve">Государственная система правовой информации.
Официальный интернет-портал правовой информации. www.pravo.gov.ru         </v>
      </c>
      <c r="P10" s="1251"/>
      <c r="Q10" s="1251"/>
      <c r="R10" s="1251"/>
      <c r="S10" s="1251"/>
      <c r="T10" s="1252"/>
      <c r="U10" s="669"/>
      <c r="X10" s="507"/>
      <c r="Y10" s="507"/>
      <c r="Z10" s="507"/>
      <c r="AA10" s="507"/>
      <c r="AB10" s="507"/>
      <c r="AC10" s="507"/>
      <c r="AD10" s="507"/>
      <c r="AE10" s="507"/>
      <c r="AF10" s="507"/>
      <c r="AG10" s="507"/>
      <c r="AH10" s="507"/>
    </row>
    <row r="11" spans="7:34" s="493" customFormat="1" ht="11.25" hidden="1">
      <c r="G11" s="492"/>
      <c r="H11" s="492"/>
      <c r="L11" s="1233"/>
      <c r="M11" s="1233"/>
      <c r="N11" s="490"/>
      <c r="O11" s="1256"/>
      <c r="P11" s="1256"/>
      <c r="Q11" s="1256"/>
      <c r="R11" s="1256"/>
      <c r="S11" s="1256"/>
      <c r="T11" s="1256"/>
      <c r="U11" s="505" t="s">
        <v>373</v>
      </c>
      <c r="X11" s="507"/>
      <c r="Y11" s="507"/>
      <c r="Z11" s="507"/>
      <c r="AA11" s="507"/>
      <c r="AB11" s="507"/>
      <c r="AC11" s="507"/>
      <c r="AD11" s="507"/>
      <c r="AE11" s="507"/>
      <c r="AF11" s="507"/>
      <c r="AG11" s="507"/>
      <c r="AH11" s="507"/>
    </row>
    <row r="12" spans="7:34">
      <c r="J12" s="483"/>
      <c r="K12" s="483"/>
      <c r="L12" s="479"/>
      <c r="M12" s="479"/>
      <c r="N12" s="479"/>
      <c r="O12" s="1254"/>
      <c r="P12" s="1254"/>
      <c r="Q12" s="1254"/>
      <c r="R12" s="1254"/>
      <c r="S12" s="1254"/>
      <c r="T12" s="1254"/>
      <c r="U12" s="1254"/>
    </row>
    <row r="13" spans="7:34">
      <c r="J13" s="483"/>
      <c r="K13" s="483"/>
      <c r="L13" s="1152" t="s">
        <v>454</v>
      </c>
      <c r="M13" s="1152"/>
      <c r="N13" s="1152"/>
      <c r="O13" s="1152"/>
      <c r="P13" s="1152"/>
      <c r="Q13" s="1152"/>
      <c r="R13" s="1152"/>
      <c r="S13" s="1152"/>
      <c r="T13" s="1152"/>
      <c r="U13" s="1152"/>
      <c r="V13" s="1152"/>
      <c r="W13" s="1152" t="s">
        <v>455</v>
      </c>
    </row>
    <row r="14" spans="7:34" ht="14.25" customHeight="1">
      <c r="J14" s="483"/>
      <c r="K14" s="483"/>
      <c r="L14" s="1216" t="s">
        <v>92</v>
      </c>
      <c r="M14" s="1216" t="s">
        <v>640</v>
      </c>
      <c r="N14" s="523"/>
      <c r="O14" s="1217" t="s">
        <v>642</v>
      </c>
      <c r="P14" s="1218"/>
      <c r="Q14" s="1218"/>
      <c r="R14" s="1218"/>
      <c r="S14" s="1218"/>
      <c r="T14" s="1219"/>
      <c r="U14" s="1227" t="s">
        <v>341</v>
      </c>
      <c r="V14" s="1213" t="s">
        <v>275</v>
      </c>
      <c r="W14" s="1152"/>
    </row>
    <row r="15" spans="7:34" s="525" customFormat="1" ht="14.25" customHeight="1">
      <c r="G15" s="533"/>
      <c r="H15" s="533"/>
      <c r="I15" s="533"/>
      <c r="J15" s="531"/>
      <c r="K15" s="531"/>
      <c r="L15" s="1216"/>
      <c r="M15" s="1216"/>
      <c r="N15" s="523"/>
      <c r="O15" s="1222" t="s">
        <v>606</v>
      </c>
      <c r="P15" s="1220" t="s">
        <v>271</v>
      </c>
      <c r="Q15" s="1221"/>
      <c r="R15" s="1225" t="s">
        <v>655</v>
      </c>
      <c r="S15" s="1225"/>
      <c r="T15" s="1226"/>
      <c r="U15" s="1228"/>
      <c r="V15" s="1214"/>
      <c r="W15" s="1152"/>
      <c r="X15" s="587"/>
      <c r="Y15" s="587"/>
      <c r="Z15" s="587"/>
      <c r="AA15" s="587"/>
      <c r="AB15" s="587"/>
      <c r="AC15" s="587"/>
      <c r="AD15" s="587"/>
      <c r="AE15" s="587"/>
      <c r="AF15" s="587"/>
      <c r="AG15" s="587"/>
      <c r="AH15" s="587"/>
    </row>
    <row r="16" spans="7:34" ht="33.75">
      <c r="J16" s="483"/>
      <c r="K16" s="483"/>
      <c r="L16" s="1216"/>
      <c r="M16" s="1216"/>
      <c r="N16" s="522"/>
      <c r="O16" s="1223"/>
      <c r="P16" s="537" t="s">
        <v>766</v>
      </c>
      <c r="Q16" s="537" t="s">
        <v>767</v>
      </c>
      <c r="R16" s="538" t="s">
        <v>274</v>
      </c>
      <c r="S16" s="1211" t="s">
        <v>273</v>
      </c>
      <c r="T16" s="1212"/>
      <c r="U16" s="1229"/>
      <c r="V16" s="1215"/>
      <c r="W16" s="1152"/>
    </row>
    <row r="17" spans="1:34">
      <c r="J17" s="483"/>
      <c r="K17" s="491">
        <v>1</v>
      </c>
      <c r="L17" s="480" t="s">
        <v>93</v>
      </c>
      <c r="M17" s="480" t="s">
        <v>49</v>
      </c>
      <c r="N17" s="498" t="s">
        <v>49</v>
      </c>
      <c r="O17" s="489">
        <f ca="1">OFFSET(O17,0,-1)+1</f>
        <v>3</v>
      </c>
      <c r="P17" s="489">
        <f ca="1">OFFSET(P17,0,-1)+1</f>
        <v>4</v>
      </c>
      <c r="Q17" s="489">
        <f ca="1">OFFSET(Q17,0,-1)+1</f>
        <v>5</v>
      </c>
      <c r="R17" s="489">
        <f ca="1">OFFSET(R17,0,-1)+1</f>
        <v>6</v>
      </c>
      <c r="S17" s="1234">
        <f ca="1">OFFSET(S17,0,-1)+1</f>
        <v>7</v>
      </c>
      <c r="T17" s="1234"/>
      <c r="U17" s="489">
        <f ca="1">OFFSET(U17,0,-2)+1</f>
        <v>8</v>
      </c>
      <c r="V17" s="497">
        <f ca="1">OFFSET(V17,0,-1)</f>
        <v>8</v>
      </c>
      <c r="W17" s="489">
        <f ca="1">OFFSET(W17,0,-1)+1</f>
        <v>9</v>
      </c>
    </row>
    <row r="18" spans="1:34" ht="22.5">
      <c r="A18" s="1235">
        <v>1</v>
      </c>
      <c r="B18" s="942"/>
      <c r="C18" s="942"/>
      <c r="D18" s="942"/>
      <c r="E18" s="943"/>
      <c r="F18" s="944"/>
      <c r="G18" s="944"/>
      <c r="H18" s="944"/>
      <c r="I18" s="945"/>
      <c r="J18" s="940"/>
      <c r="K18" s="947"/>
      <c r="L18" s="595">
        <f>mergeValue(A18)</f>
        <v>1</v>
      </c>
      <c r="M18" s="643" t="s">
        <v>20</v>
      </c>
      <c r="N18" s="582"/>
      <c r="O18" s="1247"/>
      <c r="P18" s="1247"/>
      <c r="Q18" s="1247"/>
      <c r="R18" s="1247"/>
      <c r="S18" s="1247"/>
      <c r="T18" s="1247"/>
      <c r="U18" s="1247"/>
      <c r="V18" s="1247"/>
      <c r="W18" s="632" t="s">
        <v>659</v>
      </c>
    </row>
    <row r="19" spans="1:34" ht="22.5">
      <c r="A19" s="1235"/>
      <c r="B19" s="1235">
        <v>1</v>
      </c>
      <c r="C19" s="942"/>
      <c r="D19" s="942"/>
      <c r="E19" s="944"/>
      <c r="F19" s="944"/>
      <c r="G19" s="944"/>
      <c r="H19" s="944"/>
      <c r="I19" s="939"/>
      <c r="J19" s="938"/>
      <c r="K19" s="941"/>
      <c r="L19" s="595" t="str">
        <f>mergeValue(A19) &amp;"."&amp; mergeValue(B19)</f>
        <v>1.1</v>
      </c>
      <c r="M19" s="548" t="s">
        <v>16</v>
      </c>
      <c r="N19" s="582"/>
      <c r="O19" s="1247"/>
      <c r="P19" s="1247"/>
      <c r="Q19" s="1247"/>
      <c r="R19" s="1247"/>
      <c r="S19" s="1247"/>
      <c r="T19" s="1247"/>
      <c r="U19" s="1247"/>
      <c r="V19" s="1247"/>
      <c r="W19" s="632" t="s">
        <v>478</v>
      </c>
    </row>
    <row r="20" spans="1:34" ht="22.5">
      <c r="A20" s="1235"/>
      <c r="B20" s="1235"/>
      <c r="C20" s="1235">
        <v>1</v>
      </c>
      <c r="D20" s="942"/>
      <c r="E20" s="944"/>
      <c r="F20" s="944"/>
      <c r="G20" s="944"/>
      <c r="H20" s="944"/>
      <c r="I20" s="946"/>
      <c r="J20" s="938"/>
      <c r="K20" s="941"/>
      <c r="L20" s="595" t="str">
        <f>mergeValue(A20) &amp;"."&amp; mergeValue(B20)&amp;"."&amp; mergeValue(C20)</f>
        <v>1.1.1</v>
      </c>
      <c r="M20" s="549" t="s">
        <v>7</v>
      </c>
      <c r="N20" s="582"/>
      <c r="O20" s="1247"/>
      <c r="P20" s="1247"/>
      <c r="Q20" s="1247"/>
      <c r="R20" s="1247"/>
      <c r="S20" s="1247"/>
      <c r="T20" s="1247"/>
      <c r="U20" s="1247"/>
      <c r="V20" s="1247"/>
      <c r="W20" s="632" t="s">
        <v>634</v>
      </c>
    </row>
    <row r="21" spans="1:34" ht="22.5">
      <c r="A21" s="1235"/>
      <c r="B21" s="1235"/>
      <c r="C21" s="1235"/>
      <c r="D21" s="1235">
        <v>1</v>
      </c>
      <c r="E21" s="944"/>
      <c r="F21" s="944"/>
      <c r="G21" s="944"/>
      <c r="H21" s="944"/>
      <c r="I21" s="946"/>
      <c r="J21" s="938"/>
      <c r="K21" s="941"/>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4" ht="11.25" hidden="1" customHeight="1">
      <c r="A22" s="1235"/>
      <c r="B22" s="1235"/>
      <c r="C22" s="1235"/>
      <c r="D22" s="1235"/>
      <c r="E22" s="1235">
        <v>1</v>
      </c>
      <c r="F22" s="944"/>
      <c r="G22" s="944"/>
      <c r="H22" s="942">
        <v>1</v>
      </c>
      <c r="I22" s="1235">
        <v>1</v>
      </c>
      <c r="J22" s="944"/>
      <c r="K22" s="949"/>
      <c r="L22" s="595"/>
      <c r="M22" s="556"/>
      <c r="N22" s="583"/>
      <c r="O22" s="633"/>
      <c r="P22" s="633"/>
      <c r="Q22" s="633"/>
      <c r="R22" s="633"/>
      <c r="S22" s="633"/>
      <c r="T22" s="633"/>
      <c r="U22" s="633"/>
      <c r="V22" s="510"/>
      <c r="W22" s="561"/>
    </row>
    <row r="23" spans="1:34" ht="90">
      <c r="A23" s="1235"/>
      <c r="B23" s="1235"/>
      <c r="C23" s="1235"/>
      <c r="D23" s="1235"/>
      <c r="E23" s="1235"/>
      <c r="F23" s="1235">
        <v>1</v>
      </c>
      <c r="G23" s="942"/>
      <c r="H23" s="942"/>
      <c r="I23" s="1235"/>
      <c r="J23" s="1235">
        <v>1</v>
      </c>
      <c r="K23" s="950"/>
      <c r="L23" s="595" t="str">
        <f>mergeValue(A23) &amp;"."&amp; mergeValue(B23)&amp;"."&amp; mergeValue(C23)&amp;"."&amp; mergeValue(D23)&amp;"."&amp;  mergeValue(F23)</f>
        <v>1.1.1.1.1</v>
      </c>
      <c r="M23" s="557" t="s">
        <v>10</v>
      </c>
      <c r="N23" s="583"/>
      <c r="O23" s="1237"/>
      <c r="P23" s="1237"/>
      <c r="Q23" s="1237"/>
      <c r="R23" s="1237"/>
      <c r="S23" s="1237"/>
      <c r="T23" s="1237"/>
      <c r="U23" s="1237"/>
      <c r="V23" s="1237"/>
      <c r="W23" s="632" t="s">
        <v>636</v>
      </c>
      <c r="Y23" s="506" t="str">
        <f>strCheckUnique(Z23:Z26)</f>
        <v/>
      </c>
      <c r="AA23" s="506"/>
    </row>
    <row r="24" spans="1:34" ht="189" customHeight="1">
      <c r="A24" s="1235"/>
      <c r="B24" s="1235"/>
      <c r="C24" s="1235"/>
      <c r="D24" s="1235"/>
      <c r="E24" s="1235"/>
      <c r="F24" s="1235"/>
      <c r="G24" s="942">
        <v>1</v>
      </c>
      <c r="H24" s="942"/>
      <c r="I24" s="1235"/>
      <c r="J24" s="1235"/>
      <c r="K24" s="950">
        <v>1</v>
      </c>
      <c r="L24" s="595" t="str">
        <f>mergeValue(A24) &amp;"."&amp; mergeValue(B24)&amp;"."&amp; mergeValue(C24)&amp;"."&amp; mergeValue(D24)&amp;"."&amp; mergeValue(F24)&amp;"."&amp; mergeValue(G24)</f>
        <v>1.1.1.1.1.1</v>
      </c>
      <c r="M24" s="1071"/>
      <c r="N24" s="588"/>
      <c r="O24" s="564"/>
      <c r="P24" s="564"/>
      <c r="Q24" s="1095"/>
      <c r="R24" s="1245"/>
      <c r="S24" s="1231" t="s">
        <v>84</v>
      </c>
      <c r="T24" s="1245"/>
      <c r="U24" s="1231" t="s">
        <v>85</v>
      </c>
      <c r="V24" s="580"/>
      <c r="W24" s="1206" t="s">
        <v>660</v>
      </c>
      <c r="X24" s="502" t="str">
        <f>strCheckDate(O25:V25)</f>
        <v/>
      </c>
      <c r="Y24" s="506"/>
      <c r="Z24" s="506" t="str">
        <f>IF(M24="","",M24 )</f>
        <v/>
      </c>
      <c r="AA24" s="506"/>
      <c r="AB24" s="506"/>
      <c r="AC24" s="506"/>
    </row>
    <row r="25" spans="1:34" ht="11.25" hidden="1">
      <c r="A25" s="1235"/>
      <c r="B25" s="1235"/>
      <c r="C25" s="1235"/>
      <c r="D25" s="1235"/>
      <c r="E25" s="1235"/>
      <c r="F25" s="1235"/>
      <c r="G25" s="942"/>
      <c r="H25" s="942"/>
      <c r="I25" s="1235"/>
      <c r="J25" s="1235"/>
      <c r="K25" s="950"/>
      <c r="L25" s="602"/>
      <c r="M25" s="648"/>
      <c r="N25" s="588"/>
      <c r="O25" s="564"/>
      <c r="P25" s="564"/>
      <c r="Q25" s="586" t="str">
        <f>R24 &amp; "-" &amp; T24</f>
        <v>-</v>
      </c>
      <c r="R25" s="1230"/>
      <c r="S25" s="1231"/>
      <c r="T25" s="1230"/>
      <c r="U25" s="1231"/>
      <c r="V25" s="580"/>
      <c r="W25" s="1207"/>
    </row>
    <row r="26" spans="1:34" s="477" customFormat="1" ht="15" customHeight="1">
      <c r="A26" s="1235"/>
      <c r="B26" s="1235"/>
      <c r="C26" s="1235"/>
      <c r="D26" s="1235"/>
      <c r="E26" s="1235"/>
      <c r="F26" s="1235"/>
      <c r="G26" s="944"/>
      <c r="H26" s="942"/>
      <c r="I26" s="1235"/>
      <c r="J26" s="1235"/>
      <c r="K26" s="949"/>
      <c r="L26" s="540"/>
      <c r="M26" s="558" t="s">
        <v>25</v>
      </c>
      <c r="N26" s="553"/>
      <c r="O26" s="547"/>
      <c r="P26" s="547"/>
      <c r="Q26" s="547"/>
      <c r="R26" s="575"/>
      <c r="S26" s="566"/>
      <c r="T26" s="565"/>
      <c r="U26" s="553"/>
      <c r="V26" s="562"/>
      <c r="W26" s="1208"/>
      <c r="X26" s="503"/>
      <c r="Y26" s="503"/>
      <c r="Z26" s="503"/>
      <c r="AA26" s="503"/>
      <c r="AB26" s="503"/>
      <c r="AC26" s="503"/>
      <c r="AD26" s="503"/>
      <c r="AE26" s="503"/>
      <c r="AF26" s="503"/>
      <c r="AG26" s="503"/>
      <c r="AH26" s="503"/>
    </row>
    <row r="27" spans="1:34" s="477" customFormat="1" ht="15" customHeight="1">
      <c r="A27" s="1235"/>
      <c r="B27" s="1235"/>
      <c r="C27" s="1235"/>
      <c r="D27" s="1235"/>
      <c r="E27" s="1235"/>
      <c r="F27" s="944"/>
      <c r="G27" s="944"/>
      <c r="H27" s="942"/>
      <c r="I27" s="1235"/>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5"/>
      <c r="B28" s="1235"/>
      <c r="C28" s="1235"/>
      <c r="D28" s="1235"/>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5"/>
      <c r="B29" s="1235"/>
      <c r="C29" s="1235"/>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5"/>
      <c r="B30" s="1235"/>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5"/>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9" t="s">
        <v>661</v>
      </c>
      <c r="N34" s="1199"/>
      <c r="O34" s="1199"/>
      <c r="P34" s="1199"/>
      <c r="Q34" s="1199"/>
      <c r="R34" s="1199"/>
      <c r="S34" s="1199"/>
      <c r="T34" s="1199"/>
      <c r="U34" s="1199"/>
      <c r="V34" s="1199"/>
      <c r="W34" s="1199"/>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0" t="s">
        <v>492</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499</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2" t="s">
        <v>658</v>
      </c>
      <c r="M5" s="1232"/>
      <c r="N5" s="1232"/>
      <c r="O5" s="1232"/>
      <c r="P5" s="1232"/>
      <c r="Q5" s="1232"/>
      <c r="R5" s="1232"/>
      <c r="S5" s="1232"/>
      <c r="T5" s="1232"/>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503</v>
      </c>
      <c r="N7" s="668"/>
      <c r="O7" s="1250" t="str">
        <f>IF(NameOrPr_ch="",IF(NameOrPr="","",NameOrPr),NameOrPr_ch)</f>
        <v>Комитет тарифного регулирования Волгоградской области</v>
      </c>
      <c r="P7" s="1251"/>
      <c r="Q7" s="1251"/>
      <c r="R7" s="1251"/>
      <c r="S7" s="1251"/>
      <c r="T7" s="1252"/>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50" t="str">
        <f>IF(datePr_ch="",IF(datePr="","",datePr),datePr_ch)</f>
        <v>20.12.2018</v>
      </c>
      <c r="P8" s="1251"/>
      <c r="Q8" s="1251"/>
      <c r="R8" s="1251"/>
      <c r="S8" s="1251"/>
      <c r="T8" s="1252"/>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50" t="str">
        <f>IF(numberPr_ch="",IF(numberPr="","",numberPr),numberPr_ch)</f>
        <v>№47/110</v>
      </c>
      <c r="P9" s="1251"/>
      <c r="Q9" s="1251"/>
      <c r="R9" s="1251"/>
      <c r="S9" s="1251"/>
      <c r="T9" s="1252"/>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502</v>
      </c>
      <c r="N10" s="668"/>
      <c r="O10" s="1250" t="str">
        <f>IF(IstPub_ch="",IF(IstPub="","",IstPub),IstPub_ch)</f>
        <v xml:space="preserve">Государственная система правовой информации.
Официальный интернет-портал правовой информации. www.pravo.gov.ru         </v>
      </c>
      <c r="P10" s="1251"/>
      <c r="Q10" s="1251"/>
      <c r="R10" s="1251"/>
      <c r="S10" s="1251"/>
      <c r="T10" s="1252"/>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4"/>
      <c r="P12" s="1254"/>
      <c r="Q12" s="1254"/>
      <c r="R12" s="1254"/>
      <c r="S12" s="1254"/>
      <c r="T12" s="1254"/>
      <c r="U12" s="1254"/>
    </row>
    <row r="13" spans="1:34">
      <c r="J13" s="483"/>
      <c r="K13" s="483"/>
      <c r="L13" s="1152" t="s">
        <v>454</v>
      </c>
      <c r="M13" s="1152"/>
      <c r="N13" s="1152"/>
      <c r="O13" s="1152"/>
      <c r="P13" s="1152"/>
      <c r="Q13" s="1152"/>
      <c r="R13" s="1152"/>
      <c r="S13" s="1152"/>
      <c r="T13" s="1152"/>
      <c r="U13" s="1152"/>
      <c r="V13" s="1152"/>
      <c r="W13" s="1152" t="s">
        <v>455</v>
      </c>
    </row>
    <row r="14" spans="1:34" ht="14.25" customHeight="1">
      <c r="J14" s="483"/>
      <c r="K14" s="483"/>
      <c r="L14" s="1216" t="s">
        <v>92</v>
      </c>
      <c r="M14" s="1216" t="s">
        <v>640</v>
      </c>
      <c r="N14" s="523"/>
      <c r="O14" s="1217" t="s">
        <v>642</v>
      </c>
      <c r="P14" s="1218"/>
      <c r="Q14" s="1218"/>
      <c r="R14" s="1218"/>
      <c r="S14" s="1218"/>
      <c r="T14" s="1219"/>
      <c r="U14" s="1227" t="s">
        <v>341</v>
      </c>
      <c r="V14" s="1213" t="s">
        <v>275</v>
      </c>
      <c r="W14" s="1152"/>
    </row>
    <row r="15" spans="1:34" s="525" customFormat="1" ht="14.25" customHeight="1">
      <c r="A15" s="587"/>
      <c r="B15" s="587"/>
      <c r="C15" s="587"/>
      <c r="D15" s="587"/>
      <c r="E15" s="587"/>
      <c r="F15" s="587"/>
      <c r="G15" s="593"/>
      <c r="H15" s="593"/>
      <c r="I15" s="533"/>
      <c r="J15" s="531"/>
      <c r="K15" s="531"/>
      <c r="L15" s="1216"/>
      <c r="M15" s="1216"/>
      <c r="N15" s="523"/>
      <c r="O15" s="1222" t="s">
        <v>773</v>
      </c>
      <c r="P15" s="1220" t="s">
        <v>271</v>
      </c>
      <c r="Q15" s="1221"/>
      <c r="R15" s="1225" t="s">
        <v>655</v>
      </c>
      <c r="S15" s="1225"/>
      <c r="T15" s="1226"/>
      <c r="U15" s="1228"/>
      <c r="V15" s="1214"/>
      <c r="W15" s="1152"/>
      <c r="X15" s="587"/>
      <c r="Y15" s="587"/>
      <c r="Z15" s="587"/>
      <c r="AA15" s="587"/>
      <c r="AB15" s="587"/>
      <c r="AC15" s="587"/>
      <c r="AD15" s="587"/>
      <c r="AE15" s="587"/>
      <c r="AF15" s="587"/>
      <c r="AG15" s="587"/>
      <c r="AH15" s="587"/>
    </row>
    <row r="16" spans="1:34" ht="33.75">
      <c r="J16" s="483"/>
      <c r="K16" s="483"/>
      <c r="L16" s="1216"/>
      <c r="M16" s="1216"/>
      <c r="N16" s="522"/>
      <c r="O16" s="1223"/>
      <c r="P16" s="537" t="s">
        <v>766</v>
      </c>
      <c r="Q16" s="537" t="s">
        <v>767</v>
      </c>
      <c r="R16" s="538" t="s">
        <v>274</v>
      </c>
      <c r="S16" s="1211" t="s">
        <v>273</v>
      </c>
      <c r="T16" s="1212"/>
      <c r="U16" s="1229"/>
      <c r="V16" s="1215"/>
      <c r="W16" s="1152"/>
    </row>
    <row r="17" spans="1:35">
      <c r="J17" s="483"/>
      <c r="K17" s="491">
        <v>1</v>
      </c>
      <c r="L17" s="527" t="s">
        <v>93</v>
      </c>
      <c r="M17" s="527" t="s">
        <v>49</v>
      </c>
      <c r="N17" s="498" t="s">
        <v>49</v>
      </c>
      <c r="O17" s="489">
        <f ca="1">OFFSET(O17,0,-1)+1</f>
        <v>3</v>
      </c>
      <c r="P17" s="489">
        <f ca="1">OFFSET(P17,0,-1)+1</f>
        <v>4</v>
      </c>
      <c r="Q17" s="489">
        <f ca="1">OFFSET(Q17,0,-1)+1</f>
        <v>5</v>
      </c>
      <c r="R17" s="489">
        <f ca="1">OFFSET(R17,0,-1)+1</f>
        <v>6</v>
      </c>
      <c r="S17" s="1234">
        <f ca="1">OFFSET(S17,0,-1)+1</f>
        <v>7</v>
      </c>
      <c r="T17" s="1234"/>
      <c r="U17" s="489">
        <f ca="1">OFFSET(U17,0,-2)+1</f>
        <v>8</v>
      </c>
      <c r="V17" s="653">
        <f ca="1">OFFSET(V17,0,-1)</f>
        <v>8</v>
      </c>
      <c r="W17" s="489">
        <f ca="1">OFFSET(W17,0,-1)+1</f>
        <v>9</v>
      </c>
    </row>
    <row r="18" spans="1:35" ht="22.5">
      <c r="A18" s="1235">
        <v>1</v>
      </c>
      <c r="B18" s="960"/>
      <c r="C18" s="960"/>
      <c r="D18" s="960"/>
      <c r="E18" s="961"/>
      <c r="F18" s="962"/>
      <c r="G18" s="962"/>
      <c r="H18" s="962"/>
      <c r="I18" s="963"/>
      <c r="J18" s="958"/>
      <c r="K18" s="965"/>
      <c r="L18" s="595">
        <f>mergeValue(A18)</f>
        <v>1</v>
      </c>
      <c r="M18" s="643" t="s">
        <v>20</v>
      </c>
      <c r="N18" s="582"/>
      <c r="O18" s="1247"/>
      <c r="P18" s="1247"/>
      <c r="Q18" s="1247"/>
      <c r="R18" s="1247"/>
      <c r="S18" s="1247"/>
      <c r="T18" s="1247"/>
      <c r="U18" s="1247"/>
      <c r="V18" s="1247"/>
      <c r="W18" s="632" t="s">
        <v>659</v>
      </c>
    </row>
    <row r="19" spans="1:35" ht="22.5">
      <c r="A19" s="1235"/>
      <c r="B19" s="1235">
        <v>1</v>
      </c>
      <c r="C19" s="960"/>
      <c r="D19" s="960"/>
      <c r="E19" s="962"/>
      <c r="F19" s="962"/>
      <c r="G19" s="962"/>
      <c r="H19" s="962"/>
      <c r="I19" s="957"/>
      <c r="J19" s="956"/>
      <c r="K19" s="959"/>
      <c r="L19" s="595" t="str">
        <f>mergeValue(A19) &amp;"."&amp; mergeValue(B19)</f>
        <v>1.1</v>
      </c>
      <c r="M19" s="548" t="s">
        <v>16</v>
      </c>
      <c r="N19" s="582"/>
      <c r="O19" s="1247"/>
      <c r="P19" s="1247"/>
      <c r="Q19" s="1247"/>
      <c r="R19" s="1247"/>
      <c r="S19" s="1247"/>
      <c r="T19" s="1247"/>
      <c r="U19" s="1247"/>
      <c r="V19" s="1247"/>
      <c r="W19" s="632" t="s">
        <v>478</v>
      </c>
    </row>
    <row r="20" spans="1:35" ht="22.5">
      <c r="A20" s="1235"/>
      <c r="B20" s="1235"/>
      <c r="C20" s="1235">
        <v>1</v>
      </c>
      <c r="D20" s="960"/>
      <c r="E20" s="962"/>
      <c r="F20" s="962"/>
      <c r="G20" s="962"/>
      <c r="H20" s="962"/>
      <c r="I20" s="964"/>
      <c r="J20" s="956"/>
      <c r="K20" s="959"/>
      <c r="L20" s="595" t="str">
        <f>mergeValue(A20) &amp;"."&amp; mergeValue(B20)&amp;"."&amp; mergeValue(C20)</f>
        <v>1.1.1</v>
      </c>
      <c r="M20" s="549" t="s">
        <v>7</v>
      </c>
      <c r="N20" s="582"/>
      <c r="O20" s="1247"/>
      <c r="P20" s="1247"/>
      <c r="Q20" s="1247"/>
      <c r="R20" s="1247"/>
      <c r="S20" s="1247"/>
      <c r="T20" s="1247"/>
      <c r="U20" s="1247"/>
      <c r="V20" s="1247"/>
      <c r="W20" s="632" t="s">
        <v>634</v>
      </c>
    </row>
    <row r="21" spans="1:35" ht="22.5">
      <c r="A21" s="1235"/>
      <c r="B21" s="1235"/>
      <c r="C21" s="1235"/>
      <c r="D21" s="1235">
        <v>1</v>
      </c>
      <c r="E21" s="962"/>
      <c r="F21" s="962"/>
      <c r="G21" s="962"/>
      <c r="H21" s="962"/>
      <c r="I21" s="964"/>
      <c r="J21" s="956"/>
      <c r="K21" s="959"/>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5" ht="11.25" hidden="1" customHeight="1">
      <c r="A22" s="1235"/>
      <c r="B22" s="1235"/>
      <c r="C22" s="1235"/>
      <c r="D22" s="1235"/>
      <c r="E22" s="1235">
        <v>1</v>
      </c>
      <c r="F22" s="962"/>
      <c r="G22" s="962"/>
      <c r="H22" s="960">
        <v>1</v>
      </c>
      <c r="I22" s="1235">
        <v>1</v>
      </c>
      <c r="J22" s="962"/>
      <c r="K22" s="967"/>
      <c r="L22" s="595"/>
      <c r="M22" s="556"/>
      <c r="N22" s="583"/>
      <c r="O22" s="633"/>
      <c r="P22" s="633"/>
      <c r="Q22" s="633"/>
      <c r="R22" s="633"/>
      <c r="S22" s="633"/>
      <c r="T22" s="633"/>
      <c r="U22" s="633"/>
      <c r="V22" s="510"/>
      <c r="W22" s="561"/>
    </row>
    <row r="23" spans="1:35" ht="90">
      <c r="A23" s="1235"/>
      <c r="B23" s="1235"/>
      <c r="C23" s="1235"/>
      <c r="D23" s="1235"/>
      <c r="E23" s="1235"/>
      <c r="F23" s="1235">
        <v>1</v>
      </c>
      <c r="G23" s="960"/>
      <c r="H23" s="960"/>
      <c r="I23" s="1235"/>
      <c r="J23" s="1235">
        <v>1</v>
      </c>
      <c r="K23" s="968"/>
      <c r="L23" s="595" t="str">
        <f>mergeValue(A23) &amp;"."&amp; mergeValue(B23)&amp;"."&amp; mergeValue(C23)&amp;"."&amp; mergeValue(D23)&amp;"."&amp;  mergeValue(F23)</f>
        <v>1.1.1.1.1</v>
      </c>
      <c r="M23" s="557" t="s">
        <v>10</v>
      </c>
      <c r="N23" s="583"/>
      <c r="O23" s="1237"/>
      <c r="P23" s="1237"/>
      <c r="Q23" s="1237"/>
      <c r="R23" s="1237"/>
      <c r="S23" s="1237"/>
      <c r="T23" s="1237"/>
      <c r="U23" s="1237"/>
      <c r="V23" s="1237"/>
      <c r="W23" s="632" t="s">
        <v>636</v>
      </c>
      <c r="Y23" s="506" t="str">
        <f>strCheckUnique(Z23:Z26)</f>
        <v/>
      </c>
      <c r="AA23" s="506"/>
    </row>
    <row r="24" spans="1:35" ht="189" customHeight="1">
      <c r="A24" s="1235"/>
      <c r="B24" s="1235"/>
      <c r="C24" s="1235"/>
      <c r="D24" s="1235"/>
      <c r="E24" s="1235"/>
      <c r="F24" s="1235"/>
      <c r="G24" s="960">
        <v>1</v>
      </c>
      <c r="H24" s="960"/>
      <c r="I24" s="1235"/>
      <c r="J24" s="1235"/>
      <c r="K24" s="968">
        <v>1</v>
      </c>
      <c r="L24" s="595" t="str">
        <f>mergeValue(A24) &amp;"."&amp; mergeValue(B24)&amp;"."&amp; mergeValue(C24)&amp;"."&amp; mergeValue(D24)&amp;"."&amp; mergeValue(F24)&amp;"."&amp; mergeValue(G24)</f>
        <v>1.1.1.1.1.1</v>
      </c>
      <c r="M24" s="1071"/>
      <c r="N24" s="588"/>
      <c r="O24" s="564"/>
      <c r="P24" s="564"/>
      <c r="Q24" s="1095"/>
      <c r="R24" s="1245"/>
      <c r="S24" s="1231" t="s">
        <v>84</v>
      </c>
      <c r="T24" s="1245"/>
      <c r="U24" s="1231" t="s">
        <v>85</v>
      </c>
      <c r="V24" s="580"/>
      <c r="W24" s="1206" t="s">
        <v>660</v>
      </c>
      <c r="X24" s="502" t="str">
        <f>strCheckDate(O25:V25)</f>
        <v/>
      </c>
      <c r="Y24" s="506"/>
      <c r="Z24" s="506" t="str">
        <f>IF(M24="","",M24 )</f>
        <v/>
      </c>
      <c r="AA24" s="506"/>
      <c r="AB24" s="506"/>
      <c r="AC24" s="506"/>
    </row>
    <row r="25" spans="1:35" ht="11.25" hidden="1">
      <c r="A25" s="1235"/>
      <c r="B25" s="1235"/>
      <c r="C25" s="1235"/>
      <c r="D25" s="1235"/>
      <c r="E25" s="1235"/>
      <c r="F25" s="1235"/>
      <c r="G25" s="960"/>
      <c r="H25" s="960"/>
      <c r="I25" s="1235"/>
      <c r="J25" s="1235"/>
      <c r="K25" s="968"/>
      <c r="L25" s="602"/>
      <c r="M25" s="648"/>
      <c r="N25" s="588"/>
      <c r="O25" s="564"/>
      <c r="P25" s="564"/>
      <c r="Q25" s="586" t="str">
        <f>R24 &amp; "-" &amp; T24</f>
        <v>-</v>
      </c>
      <c r="R25" s="1230"/>
      <c r="S25" s="1231"/>
      <c r="T25" s="1230"/>
      <c r="U25" s="1231"/>
      <c r="V25" s="580"/>
      <c r="W25" s="1207"/>
    </row>
    <row r="26" spans="1:35" s="477" customFormat="1" ht="15" customHeight="1">
      <c r="A26" s="1235"/>
      <c r="B26" s="1235"/>
      <c r="C26" s="1235"/>
      <c r="D26" s="1235"/>
      <c r="E26" s="1235"/>
      <c r="F26" s="1235"/>
      <c r="G26" s="962"/>
      <c r="H26" s="960"/>
      <c r="I26" s="1235"/>
      <c r="J26" s="1235"/>
      <c r="K26" s="967"/>
      <c r="L26" s="540"/>
      <c r="M26" s="558" t="s">
        <v>25</v>
      </c>
      <c r="N26" s="553"/>
      <c r="O26" s="547"/>
      <c r="P26" s="547"/>
      <c r="Q26" s="547"/>
      <c r="R26" s="575"/>
      <c r="S26" s="566"/>
      <c r="T26" s="565"/>
      <c r="U26" s="553"/>
      <c r="V26" s="562"/>
      <c r="W26" s="1208"/>
      <c r="X26" s="503"/>
      <c r="Y26" s="503"/>
      <c r="Z26" s="503"/>
      <c r="AA26" s="503"/>
      <c r="AB26" s="503"/>
      <c r="AC26" s="503"/>
      <c r="AD26" s="503"/>
      <c r="AE26" s="503"/>
      <c r="AF26" s="503"/>
      <c r="AG26" s="503"/>
      <c r="AH26" s="503"/>
    </row>
    <row r="27" spans="1:35" s="477" customFormat="1" ht="15" customHeight="1">
      <c r="A27" s="1235"/>
      <c r="B27" s="1235"/>
      <c r="C27" s="1235"/>
      <c r="D27" s="1235"/>
      <c r="E27" s="1235"/>
      <c r="F27" s="962"/>
      <c r="G27" s="962"/>
      <c r="H27" s="960"/>
      <c r="I27" s="1235"/>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5"/>
      <c r="B28" s="1235"/>
      <c r="C28" s="1235"/>
      <c r="D28" s="1235"/>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5"/>
      <c r="B29" s="1235"/>
      <c r="C29" s="1235"/>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5"/>
      <c r="B30" s="1235"/>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5"/>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9" t="s">
        <v>661</v>
      </c>
      <c r="N34" s="1199"/>
      <c r="O34" s="1199"/>
      <c r="P34" s="1199"/>
      <c r="Q34" s="1199"/>
      <c r="R34" s="1199"/>
      <c r="S34" s="1199"/>
      <c r="T34" s="1199"/>
      <c r="U34" s="1199"/>
      <c r="V34" s="1199"/>
      <c r="W34" s="1199"/>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492</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499</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2" t="s">
        <v>667</v>
      </c>
      <c r="M5" s="1232"/>
      <c r="N5" s="1232"/>
      <c r="O5" s="1232"/>
      <c r="P5" s="1232"/>
      <c r="Q5" s="1232"/>
      <c r="R5" s="1232"/>
      <c r="S5" s="1232"/>
      <c r="T5" s="1232"/>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50" t="str">
        <f>IF(NameOrPr_ch="",IF(NameOrPr="","",NameOrPr),NameOrPr_ch)</f>
        <v>Комитет тарифного регулирования Волгоградской области</v>
      </c>
      <c r="P7" s="1251"/>
      <c r="Q7" s="1251"/>
      <c r="R7" s="1251"/>
      <c r="S7" s="1251"/>
      <c r="T7" s="1252"/>
      <c r="U7" s="671"/>
      <c r="V7" s="526"/>
      <c r="AC7" s="587"/>
      <c r="AD7" s="587"/>
      <c r="AE7" s="587"/>
      <c r="AF7" s="587"/>
      <c r="AG7" s="587"/>
    </row>
    <row r="8" spans="1:33" s="493" customFormat="1" ht="18.75">
      <c r="A8" s="507"/>
      <c r="B8" s="507"/>
      <c r="C8" s="507"/>
      <c r="D8" s="507"/>
      <c r="E8" s="507"/>
      <c r="F8" s="507"/>
      <c r="G8" s="507"/>
      <c r="H8" s="507"/>
      <c r="L8" s="501"/>
      <c r="M8" s="619" t="s">
        <v>597</v>
      </c>
      <c r="N8" s="668"/>
      <c r="O8" s="1250" t="str">
        <f>IF(datePr_ch="",IF(datePr="","",datePr),datePr_ch)</f>
        <v>20.12.2018</v>
      </c>
      <c r="P8" s="1251"/>
      <c r="Q8" s="1251"/>
      <c r="R8" s="1251"/>
      <c r="S8" s="1251"/>
      <c r="T8" s="1252"/>
      <c r="U8" s="669"/>
      <c r="V8" s="488"/>
      <c r="AC8" s="507"/>
      <c r="AD8" s="507"/>
      <c r="AE8" s="507"/>
      <c r="AF8" s="507"/>
      <c r="AG8" s="507"/>
    </row>
    <row r="9" spans="1:33" s="493" customFormat="1" ht="18.75">
      <c r="A9" s="507"/>
      <c r="B9" s="507"/>
      <c r="C9" s="507"/>
      <c r="D9" s="507"/>
      <c r="E9" s="507"/>
      <c r="F9" s="507"/>
      <c r="G9" s="507"/>
      <c r="H9" s="507"/>
      <c r="L9" s="554"/>
      <c r="M9" s="619" t="s">
        <v>596</v>
      </c>
      <c r="N9" s="668"/>
      <c r="O9" s="1250" t="str">
        <f>IF(numberPr_ch="",IF(numberPr="","",numberPr),numberPr_ch)</f>
        <v>№47/110</v>
      </c>
      <c r="P9" s="1251"/>
      <c r="Q9" s="1251"/>
      <c r="R9" s="1251"/>
      <c r="S9" s="1251"/>
      <c r="T9" s="1252"/>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50" t="str">
        <f>IF(IstPub_ch="",IF(IstPub="","",IstPub),IstPub_ch)</f>
        <v xml:space="preserve">Государственная система правовой информации.
Официальный интернет-портал правовой информации. www.pravo.gov.ru         </v>
      </c>
      <c r="P10" s="1251"/>
      <c r="Q10" s="1251"/>
      <c r="R10" s="1251"/>
      <c r="S10" s="1251"/>
      <c r="T10" s="1252"/>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9"/>
      <c r="P12" s="1249"/>
      <c r="Q12" s="1249"/>
      <c r="R12" s="1249"/>
      <c r="S12" s="1249"/>
      <c r="T12" s="1249"/>
      <c r="U12" s="1249"/>
      <c r="V12" s="1249"/>
      <c r="W12" s="1249"/>
      <c r="X12" s="1249"/>
      <c r="Y12" s="1249"/>
      <c r="Z12" s="1249"/>
    </row>
    <row r="13" spans="1:33" ht="14.25" customHeight="1">
      <c r="J13" s="483"/>
      <c r="K13" s="483"/>
      <c r="L13" s="1216" t="s">
        <v>454</v>
      </c>
      <c r="M13" s="1216"/>
      <c r="N13" s="1216"/>
      <c r="O13" s="1216"/>
      <c r="P13" s="1216"/>
      <c r="Q13" s="1216"/>
      <c r="R13" s="1216"/>
      <c r="S13" s="1216"/>
      <c r="T13" s="1216"/>
      <c r="U13" s="1216"/>
      <c r="V13" s="1216"/>
      <c r="W13" s="1216"/>
      <c r="X13" s="1216"/>
      <c r="Y13" s="1216"/>
      <c r="Z13" s="1216"/>
      <c r="AA13" s="1216"/>
      <c r="AB13" s="1152" t="s">
        <v>455</v>
      </c>
    </row>
    <row r="14" spans="1:33" ht="14.25" customHeight="1">
      <c r="J14" s="483"/>
      <c r="K14" s="483"/>
      <c r="L14" s="1216" t="s">
        <v>92</v>
      </c>
      <c r="M14" s="1216" t="s">
        <v>640</v>
      </c>
      <c r="N14" s="580"/>
      <c r="O14" s="1152" t="s">
        <v>642</v>
      </c>
      <c r="P14" s="1152"/>
      <c r="Q14" s="1152"/>
      <c r="R14" s="1152"/>
      <c r="S14" s="1152"/>
      <c r="T14" s="1152"/>
      <c r="U14" s="1152"/>
      <c r="V14" s="1152"/>
      <c r="W14" s="1152"/>
      <c r="X14" s="1152"/>
      <c r="Y14" s="1152"/>
      <c r="Z14" s="1216" t="s">
        <v>341</v>
      </c>
      <c r="AA14" s="1248" t="s">
        <v>275</v>
      </c>
      <c r="AB14" s="1152"/>
    </row>
    <row r="15" spans="1:33" s="525" customFormat="1" ht="14.25" customHeight="1">
      <c r="A15" s="587"/>
      <c r="B15" s="587"/>
      <c r="C15" s="587"/>
      <c r="D15" s="587"/>
      <c r="E15" s="587"/>
      <c r="F15" s="587"/>
      <c r="G15" s="593"/>
      <c r="H15" s="593"/>
      <c r="I15" s="533"/>
      <c r="J15" s="531"/>
      <c r="K15" s="531"/>
      <c r="L15" s="1216"/>
      <c r="M15" s="1216"/>
      <c r="N15" s="580"/>
      <c r="O15" s="1260" t="s">
        <v>668</v>
      </c>
      <c r="P15" s="1260" t="s">
        <v>621</v>
      </c>
      <c r="Q15" s="1260" t="s">
        <v>622</v>
      </c>
      <c r="R15" s="1260" t="s">
        <v>271</v>
      </c>
      <c r="S15" s="1260"/>
      <c r="T15" s="1260" t="s">
        <v>271</v>
      </c>
      <c r="U15" s="1260"/>
      <c r="V15" s="654"/>
      <c r="W15" s="1259" t="s">
        <v>655</v>
      </c>
      <c r="X15" s="1259"/>
      <c r="Y15" s="1259"/>
      <c r="Z15" s="1216"/>
      <c r="AA15" s="1248"/>
      <c r="AB15" s="1152"/>
      <c r="AC15" s="587"/>
      <c r="AD15" s="587"/>
      <c r="AE15" s="587"/>
      <c r="AF15" s="587"/>
      <c r="AG15" s="587"/>
    </row>
    <row r="16" spans="1:33" ht="56.25" customHeight="1">
      <c r="J16" s="483"/>
      <c r="K16" s="483"/>
      <c r="L16" s="1216"/>
      <c r="M16" s="1216"/>
      <c r="N16" s="580"/>
      <c r="O16" s="1260"/>
      <c r="P16" s="1260"/>
      <c r="Q16" s="1260"/>
      <c r="R16" s="537" t="s">
        <v>623</v>
      </c>
      <c r="S16" s="537" t="s">
        <v>624</v>
      </c>
      <c r="T16" s="537" t="s">
        <v>625</v>
      </c>
      <c r="U16" s="537" t="s">
        <v>626</v>
      </c>
      <c r="V16" s="537"/>
      <c r="W16" s="538" t="s">
        <v>274</v>
      </c>
      <c r="X16" s="1261" t="s">
        <v>273</v>
      </c>
      <c r="Y16" s="1261"/>
      <c r="Z16" s="1216"/>
      <c r="AA16" s="1248"/>
      <c r="AB16" s="1152"/>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4">
        <f ca="1">OFFSET(X17,0,-1)+1</f>
        <v>11</v>
      </c>
      <c r="Y17" s="1234"/>
      <c r="Z17" s="489">
        <f ca="1">OFFSET(Z17,0,-2)+1</f>
        <v>12</v>
      </c>
      <c r="AB17" s="489">
        <f ca="1">OFFSET(AB17,0,-2)+1</f>
        <v>13</v>
      </c>
    </row>
    <row r="18" spans="1:33" ht="22.5">
      <c r="A18" s="1235">
        <v>1</v>
      </c>
      <c r="B18" s="1055"/>
      <c r="C18" s="1055"/>
      <c r="D18" s="1055"/>
      <c r="E18" s="1056"/>
      <c r="F18" s="1057"/>
      <c r="G18" s="1055"/>
      <c r="H18" s="1055"/>
      <c r="I18" s="1043"/>
      <c r="J18" s="1048"/>
      <c r="K18" s="1048"/>
      <c r="L18" s="595">
        <f>mergeValue(A18)</f>
        <v>1</v>
      </c>
      <c r="M18" s="643" t="s">
        <v>20</v>
      </c>
      <c r="N18" s="582"/>
      <c r="O18" s="1247"/>
      <c r="P18" s="1247"/>
      <c r="Q18" s="1247"/>
      <c r="R18" s="1247"/>
      <c r="S18" s="1247"/>
      <c r="T18" s="1247"/>
      <c r="U18" s="1247"/>
      <c r="V18" s="1247"/>
      <c r="W18" s="1247"/>
      <c r="X18" s="1247"/>
      <c r="Y18" s="1247"/>
      <c r="Z18" s="1247"/>
      <c r="AA18" s="1247"/>
      <c r="AB18" s="632" t="s">
        <v>477</v>
      </c>
    </row>
    <row r="19" spans="1:33" ht="22.5">
      <c r="A19" s="1235"/>
      <c r="B19" s="1235">
        <v>1</v>
      </c>
      <c r="C19" s="1055"/>
      <c r="D19" s="1055"/>
      <c r="E19" s="1057"/>
      <c r="F19" s="1057"/>
      <c r="G19" s="1055"/>
      <c r="H19" s="1055"/>
      <c r="I19" s="1050"/>
      <c r="J19" s="1045"/>
      <c r="K19" s="1044"/>
      <c r="L19" s="595" t="str">
        <f>mergeValue(A19) &amp;"."&amp; mergeValue(B19)</f>
        <v>1.1</v>
      </c>
      <c r="M19" s="548" t="s">
        <v>16</v>
      </c>
      <c r="N19" s="582"/>
      <c r="O19" s="1247"/>
      <c r="P19" s="1247"/>
      <c r="Q19" s="1247"/>
      <c r="R19" s="1247"/>
      <c r="S19" s="1247"/>
      <c r="T19" s="1247"/>
      <c r="U19" s="1247"/>
      <c r="V19" s="1247"/>
      <c r="W19" s="1247"/>
      <c r="X19" s="1247"/>
      <c r="Y19" s="1247"/>
      <c r="Z19" s="1247"/>
      <c r="AA19" s="1247"/>
      <c r="AB19" s="632" t="s">
        <v>478</v>
      </c>
    </row>
    <row r="20" spans="1:33" ht="22.5">
      <c r="A20" s="1235"/>
      <c r="B20" s="1235"/>
      <c r="C20" s="1235">
        <v>1</v>
      </c>
      <c r="D20" s="1055"/>
      <c r="E20" s="1057"/>
      <c r="F20" s="1057"/>
      <c r="G20" s="1055"/>
      <c r="H20" s="1055"/>
      <c r="I20" s="1050"/>
      <c r="J20" s="1045"/>
      <c r="K20" s="1044"/>
      <c r="L20" s="595" t="str">
        <f>mergeValue(A20) &amp;"."&amp; mergeValue(B20)&amp;"."&amp; mergeValue(C20)</f>
        <v>1.1.1</v>
      </c>
      <c r="M20" s="549" t="s">
        <v>7</v>
      </c>
      <c r="N20" s="582"/>
      <c r="O20" s="1247"/>
      <c r="P20" s="1247"/>
      <c r="Q20" s="1247"/>
      <c r="R20" s="1247"/>
      <c r="S20" s="1247"/>
      <c r="T20" s="1247"/>
      <c r="U20" s="1247"/>
      <c r="V20" s="1247"/>
      <c r="W20" s="1247"/>
      <c r="X20" s="1247"/>
      <c r="Y20" s="1247"/>
      <c r="Z20" s="1247"/>
      <c r="AA20" s="1247"/>
      <c r="AB20" s="632" t="s">
        <v>634</v>
      </c>
    </row>
    <row r="21" spans="1:33" ht="22.5">
      <c r="A21" s="1235"/>
      <c r="B21" s="1235"/>
      <c r="C21" s="1235"/>
      <c r="D21" s="1235">
        <v>1</v>
      </c>
      <c r="E21" s="1057"/>
      <c r="F21" s="1057"/>
      <c r="G21" s="1055"/>
      <c r="H21" s="1055"/>
      <c r="I21" s="1050"/>
      <c r="J21" s="1045"/>
      <c r="K21" s="1044"/>
      <c r="L21" s="595" t="str">
        <f>mergeValue(A21) &amp;"."&amp; mergeValue(B21)&amp;"."&amp; mergeValue(C21)&amp;"."&amp; mergeValue(D21)</f>
        <v>1.1.1.1</v>
      </c>
      <c r="M21" s="550" t="s">
        <v>22</v>
      </c>
      <c r="N21" s="582"/>
      <c r="O21" s="1247"/>
      <c r="P21" s="1247"/>
      <c r="Q21" s="1247"/>
      <c r="R21" s="1247"/>
      <c r="S21" s="1247"/>
      <c r="T21" s="1247"/>
      <c r="U21" s="1247"/>
      <c r="V21" s="1247"/>
      <c r="W21" s="1247"/>
      <c r="X21" s="1247"/>
      <c r="Y21" s="1247"/>
      <c r="Z21" s="1247"/>
      <c r="AA21" s="1247"/>
      <c r="AB21" s="632" t="s">
        <v>635</v>
      </c>
    </row>
    <row r="22" spans="1:33" ht="0.2" customHeight="1">
      <c r="A22" s="1235"/>
      <c r="B22" s="1235"/>
      <c r="C22" s="1235"/>
      <c r="D22" s="1235"/>
      <c r="E22" s="1235">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5"/>
      <c r="B23" s="1235"/>
      <c r="C23" s="1235"/>
      <c r="D23" s="1235"/>
      <c r="E23" s="1235"/>
      <c r="F23" s="1235">
        <v>1</v>
      </c>
      <c r="G23" s="1055"/>
      <c r="H23" s="1055"/>
      <c r="I23" s="1257"/>
      <c r="J23" s="1045"/>
      <c r="K23" s="1044"/>
      <c r="L23" s="595" t="str">
        <f>mergeValue(A23) &amp;"."&amp; mergeValue(B23)&amp;"."&amp; mergeValue(C23)&amp;"."&amp; mergeValue(D23)&amp;"."&amp; mergeValue(F23)</f>
        <v>1.1.1.1.1</v>
      </c>
      <c r="M23" s="557" t="s">
        <v>10</v>
      </c>
      <c r="N23" s="583"/>
      <c r="O23" s="1238"/>
      <c r="P23" s="1239"/>
      <c r="Q23" s="1239"/>
      <c r="R23" s="1239"/>
      <c r="S23" s="1239"/>
      <c r="T23" s="1239"/>
      <c r="U23" s="1239"/>
      <c r="V23" s="1239"/>
      <c r="W23" s="1239"/>
      <c r="X23" s="1239"/>
      <c r="Y23" s="1239"/>
      <c r="Z23" s="1239"/>
      <c r="AA23" s="1240"/>
      <c r="AB23" s="632" t="s">
        <v>636</v>
      </c>
      <c r="AD23" s="506" t="str">
        <f>strCheckUnique(AE23:AE28)</f>
        <v/>
      </c>
      <c r="AF23" s="506"/>
    </row>
    <row r="24" spans="1:33" ht="135">
      <c r="A24" s="1235"/>
      <c r="B24" s="1235"/>
      <c r="C24" s="1235"/>
      <c r="D24" s="1235"/>
      <c r="E24" s="1235"/>
      <c r="F24" s="1235"/>
      <c r="G24" s="1235">
        <v>1</v>
      </c>
      <c r="H24" s="1055"/>
      <c r="I24" s="1257"/>
      <c r="J24" s="1258"/>
      <c r="K24" s="1051"/>
      <c r="L24" s="595" t="str">
        <f>mergeValue(A24) &amp;"."&amp; mergeValue(B24)&amp;"."&amp; mergeValue(C24)&amp;"."&amp; mergeValue(D24)&amp;"."&amp; mergeValue(F24)&amp;"."&amp; mergeValue(G24)</f>
        <v>1.1.1.1.1.1</v>
      </c>
      <c r="M24" s="1071" t="s">
        <v>651</v>
      </c>
      <c r="N24" s="648"/>
      <c r="O24" s="564"/>
      <c r="P24" s="564"/>
      <c r="Q24" s="564"/>
      <c r="R24" s="495"/>
      <c r="S24" s="1096"/>
      <c r="T24" s="495"/>
      <c r="U24" s="1096"/>
      <c r="V24" s="586" t="str">
        <f>W24 &amp; "-" &amp; Y24</f>
        <v>-</v>
      </c>
      <c r="W24" s="1245"/>
      <c r="X24" s="1231" t="s">
        <v>84</v>
      </c>
      <c r="Y24" s="1245"/>
      <c r="Z24" s="1231"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5"/>
      <c r="B25" s="1235"/>
      <c r="C25" s="1235"/>
      <c r="D25" s="1235"/>
      <c r="E25" s="1235"/>
      <c r="F25" s="1235"/>
      <c r="G25" s="1235"/>
      <c r="H25" s="1055">
        <v>1</v>
      </c>
      <c r="I25" s="1257"/>
      <c r="J25" s="1258"/>
      <c r="K25" s="1051"/>
      <c r="L25" s="595" t="str">
        <f>mergeValue(A25) &amp;"."&amp; mergeValue(B25)&amp;"."&amp; mergeValue(C25)&amp;"."&amp; mergeValue(D25)&amp;"."&amp; mergeValue(F25)&amp;"."&amp; mergeValue(G25)&amp;"."&amp; mergeValue(H25)</f>
        <v>1.1.1.1.1.1.1</v>
      </c>
      <c r="M25" s="1073"/>
      <c r="N25" s="496"/>
      <c r="O25" s="564"/>
      <c r="P25" s="564"/>
      <c r="Q25" s="564"/>
      <c r="R25" s="495"/>
      <c r="S25" s="1096"/>
      <c r="T25" s="495"/>
      <c r="U25" s="1096"/>
      <c r="V25" s="586" t="str">
        <f>W25 &amp; "-" &amp; Y25</f>
        <v>-</v>
      </c>
      <c r="W25" s="1245"/>
      <c r="X25" s="1231"/>
      <c r="Y25" s="1245"/>
      <c r="Z25" s="1231"/>
      <c r="AA25" s="672"/>
      <c r="AB25" s="1206" t="s">
        <v>670</v>
      </c>
      <c r="AC25" s="502" t="str">
        <f>strCheckDate(O25:AA25)</f>
        <v/>
      </c>
      <c r="AF25" s="506"/>
    </row>
    <row r="26" spans="1:33" ht="14.25" hidden="1" customHeight="1">
      <c r="A26" s="1235"/>
      <c r="B26" s="1235"/>
      <c r="C26" s="1235"/>
      <c r="D26" s="1235"/>
      <c r="E26" s="1235"/>
      <c r="F26" s="1235"/>
      <c r="G26" s="1235"/>
      <c r="H26" s="1055"/>
      <c r="I26" s="1257"/>
      <c r="J26" s="1258"/>
      <c r="K26" s="1051"/>
      <c r="L26" s="602"/>
      <c r="M26" s="648"/>
      <c r="N26" s="648"/>
      <c r="O26" s="564"/>
      <c r="P26" s="495"/>
      <c r="Q26" s="495"/>
      <c r="R26" s="495"/>
      <c r="S26" s="495"/>
      <c r="T26" s="495"/>
      <c r="U26" s="561"/>
      <c r="V26" s="586"/>
      <c r="W26" s="1230"/>
      <c r="X26" s="1231"/>
      <c r="Y26" s="1230"/>
      <c r="Z26" s="1231"/>
      <c r="AA26" s="539"/>
      <c r="AB26" s="1207"/>
      <c r="AF26" s="506">
        <f ca="1">OFFSET(AF26,-1,0)</f>
        <v>0</v>
      </c>
    </row>
    <row r="27" spans="1:33" s="477" customFormat="1" ht="15" customHeight="1">
      <c r="A27" s="1235"/>
      <c r="B27" s="1235"/>
      <c r="C27" s="1235"/>
      <c r="D27" s="1235"/>
      <c r="E27" s="1235"/>
      <c r="F27" s="1235"/>
      <c r="G27" s="1235"/>
      <c r="H27" s="1055"/>
      <c r="I27" s="1257"/>
      <c r="J27" s="1258"/>
      <c r="K27" s="1052"/>
      <c r="L27" s="540"/>
      <c r="M27" s="559" t="s">
        <v>41</v>
      </c>
      <c r="N27" s="553"/>
      <c r="O27" s="547"/>
      <c r="P27" s="547"/>
      <c r="Q27" s="547"/>
      <c r="R27" s="547"/>
      <c r="S27" s="547"/>
      <c r="T27" s="547"/>
      <c r="U27" s="547"/>
      <c r="V27" s="547"/>
      <c r="W27" s="565"/>
      <c r="X27" s="566"/>
      <c r="Y27" s="565"/>
      <c r="Z27" s="553"/>
      <c r="AA27" s="562"/>
      <c r="AB27" s="1208"/>
      <c r="AC27" s="503"/>
      <c r="AD27" s="503"/>
      <c r="AE27" s="503"/>
      <c r="AF27" s="503"/>
      <c r="AG27" s="503"/>
    </row>
    <row r="28" spans="1:33" s="477" customFormat="1" ht="15" customHeight="1">
      <c r="A28" s="1235"/>
      <c r="B28" s="1235"/>
      <c r="C28" s="1235"/>
      <c r="D28" s="1235"/>
      <c r="E28" s="1235"/>
      <c r="F28" s="1235"/>
      <c r="G28" s="1055"/>
      <c r="H28" s="1055"/>
      <c r="I28" s="1257"/>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5"/>
      <c r="B29" s="1235"/>
      <c r="C29" s="1235"/>
      <c r="D29" s="1235"/>
      <c r="E29" s="1235"/>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5"/>
      <c r="B30" s="1235"/>
      <c r="C30" s="1235"/>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5"/>
      <c r="B31" s="1235"/>
      <c r="C31" s="1235"/>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5"/>
      <c r="B32" s="1235"/>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5"/>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9" t="s">
        <v>673</v>
      </c>
      <c r="N36" s="1199"/>
      <c r="O36" s="1199"/>
      <c r="P36" s="1199"/>
      <c r="Q36" s="1199"/>
      <c r="R36" s="1199"/>
      <c r="S36" s="1199"/>
      <c r="T36" s="1199"/>
      <c r="U36" s="1199"/>
      <c r="V36" s="1199"/>
      <c r="W36" s="1199"/>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492</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495</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496</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498</v>
      </c>
      <c r="H12" s="317" t="str">
        <f>IF(Территории!H13="","","" &amp; Территории!H13 &amp; "")</f>
        <v>городской округ город Волжский</v>
      </c>
      <c r="I12" s="196" t="s">
        <v>501</v>
      </c>
      <c r="J12" s="334"/>
      <c r="K12" s="214"/>
      <c r="L12" s="214"/>
      <c r="M12" s="214"/>
      <c r="N12" s="214"/>
      <c r="O12" s="214"/>
      <c r="P12" s="214"/>
      <c r="Q12" s="214"/>
      <c r="R12" s="214"/>
      <c r="S12" s="214"/>
      <c r="T12" s="214"/>
    </row>
    <row r="13" spans="1:20" s="190" customFormat="1" ht="56.25">
      <c r="A13" s="1204"/>
      <c r="B13" s="1204"/>
      <c r="C13" s="1204"/>
      <c r="D13" s="344">
        <v>1</v>
      </c>
      <c r="F13" s="335" t="str">
        <f>"4."&amp;mergeValue(A13) &amp;"."&amp;mergeValue(B13)&amp;"."&amp;mergeValue(C13)&amp;"."&amp;mergeValue(D13)</f>
        <v>4.1.1.1.1</v>
      </c>
      <c r="G13" s="420" t="s">
        <v>499</v>
      </c>
      <c r="H13" s="317" t="str">
        <f>IF(Территории!R14="","","" &amp; Территории!R14 &amp; "")</f>
        <v>городской округ город Волжский (18710000)</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594</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7"/>
  <sheetViews>
    <sheetView showGridLines="0" topLeftCell="O4" zoomScaleNormal="100" workbookViewId="0">
      <selection activeCell="Z23" sqref="Z23"/>
    </sheetView>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2" t="s">
        <v>675</v>
      </c>
      <c r="M5" s="1232"/>
      <c r="N5" s="1232"/>
      <c r="O5" s="1232"/>
      <c r="P5" s="1232"/>
      <c r="Q5" s="1232"/>
      <c r="R5" s="1232"/>
      <c r="S5" s="1232"/>
      <c r="T5" s="1232"/>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209" t="str">
        <f>IF(NameOrPr_ch="",IF(NameOrPr="","",NameOrPr),NameOrPr_ch)</f>
        <v>Комитет тарифного регулирования Волгоградской области</v>
      </c>
      <c r="O7" s="1209"/>
      <c r="P7" s="1209"/>
      <c r="Q7" s="1209"/>
      <c r="R7" s="1209"/>
      <c r="S7" s="1209"/>
      <c r="T7" s="1209"/>
      <c r="U7" s="671"/>
      <c r="AH7" s="587"/>
      <c r="AI7" s="587"/>
      <c r="AJ7" s="587"/>
      <c r="AK7" s="587"/>
    </row>
    <row r="8" spans="1:37" s="493" customFormat="1" ht="18.75">
      <c r="A8" s="507"/>
      <c r="B8" s="507"/>
      <c r="C8" s="507"/>
      <c r="D8" s="507"/>
      <c r="E8" s="507"/>
      <c r="F8" s="507"/>
      <c r="G8" s="507"/>
      <c r="H8" s="507"/>
      <c r="L8" s="501"/>
      <c r="M8" s="674" t="s">
        <v>597</v>
      </c>
      <c r="N8" s="1209" t="str">
        <f>IF(datePr_ch="",IF(datePr="","",datePr),datePr_ch)</f>
        <v>20.12.2018</v>
      </c>
      <c r="O8" s="1209"/>
      <c r="P8" s="1209"/>
      <c r="Q8" s="1209"/>
      <c r="R8" s="1209"/>
      <c r="S8" s="1209"/>
      <c r="T8" s="1209"/>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09" t="str">
        <f>IF(numberPr_ch="",IF(numberPr="","",numberPr),numberPr_ch)</f>
        <v>№47/110</v>
      </c>
      <c r="O9" s="1209"/>
      <c r="P9" s="1209"/>
      <c r="Q9" s="1209"/>
      <c r="R9" s="1209"/>
      <c r="S9" s="1209"/>
      <c r="T9" s="1209"/>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209" t="str">
        <f>IF(IstPub_ch="",IF(IstPub="","",IstPub),IstPub_ch)</f>
        <v xml:space="preserve">Государственная система правовой информации.
Официальный интернет-портал правовой информации. www.pravo.gov.ru         </v>
      </c>
      <c r="O10" s="1209"/>
      <c r="P10" s="1209"/>
      <c r="Q10" s="1209"/>
      <c r="R10" s="1209"/>
      <c r="S10" s="1209"/>
      <c r="T10" s="1209"/>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33"/>
      <c r="M12" s="1233"/>
      <c r="N12" s="568"/>
      <c r="O12" s="1256"/>
      <c r="P12" s="1256"/>
      <c r="Q12" s="1256"/>
      <c r="R12" s="1256"/>
      <c r="S12" s="1256"/>
      <c r="T12" s="1256"/>
      <c r="U12" s="488"/>
      <c r="AE12" s="505" t="s">
        <v>373</v>
      </c>
      <c r="AH12" s="507"/>
      <c r="AI12" s="507"/>
      <c r="AJ12" s="507"/>
      <c r="AK12" s="507"/>
    </row>
    <row r="13" spans="1:37">
      <c r="J13" s="483"/>
      <c r="K13" s="483"/>
      <c r="L13" s="479"/>
      <c r="M13" s="479"/>
      <c r="N13" s="479"/>
      <c r="O13" s="1249"/>
      <c r="P13" s="1249"/>
      <c r="Q13" s="1249"/>
      <c r="R13" s="1249"/>
      <c r="S13" s="1249"/>
      <c r="T13" s="1249"/>
      <c r="U13" s="601"/>
      <c r="Z13" s="1249"/>
      <c r="AA13" s="1249"/>
      <c r="AB13" s="1249"/>
      <c r="AC13" s="1249"/>
      <c r="AD13" s="1249"/>
      <c r="AE13" s="1249"/>
    </row>
    <row r="14" spans="1:37">
      <c r="J14" s="483"/>
      <c r="K14" s="483"/>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3"/>
      <c r="K15" s="483"/>
      <c r="L15" s="1216" t="s">
        <v>92</v>
      </c>
      <c r="M15" s="1216" t="s">
        <v>677</v>
      </c>
      <c r="N15" s="1273" t="s">
        <v>629</v>
      </c>
      <c r="O15" s="1273"/>
      <c r="P15" s="1273"/>
      <c r="Q15" s="1273"/>
      <c r="R15" s="1273" t="s">
        <v>630</v>
      </c>
      <c r="S15" s="1273"/>
      <c r="T15" s="1273"/>
      <c r="U15" s="1273"/>
      <c r="V15" s="1273" t="s">
        <v>631</v>
      </c>
      <c r="W15" s="1273"/>
      <c r="X15" s="1273"/>
      <c r="Y15" s="1273"/>
      <c r="Z15" s="1216" t="s">
        <v>642</v>
      </c>
      <c r="AA15" s="1216"/>
      <c r="AB15" s="1216"/>
      <c r="AC15" s="1216"/>
      <c r="AD15" s="1216"/>
      <c r="AE15" s="1216" t="s">
        <v>341</v>
      </c>
      <c r="AF15" s="1248" t="s">
        <v>275</v>
      </c>
      <c r="AG15" s="1152"/>
    </row>
    <row r="16" spans="1:37" s="525" customFormat="1" ht="27.75" customHeight="1">
      <c r="A16" s="587"/>
      <c r="B16" s="587"/>
      <c r="C16" s="587"/>
      <c r="D16" s="587"/>
      <c r="E16" s="587"/>
      <c r="F16" s="587"/>
      <c r="G16" s="593"/>
      <c r="H16" s="593"/>
      <c r="I16" s="533"/>
      <c r="J16" s="531"/>
      <c r="K16" s="531"/>
      <c r="L16" s="1216"/>
      <c r="M16" s="1216"/>
      <c r="N16" s="1273"/>
      <c r="O16" s="1273"/>
      <c r="P16" s="1273"/>
      <c r="Q16" s="1273"/>
      <c r="R16" s="1273"/>
      <c r="S16" s="1273"/>
      <c r="T16" s="1273"/>
      <c r="U16" s="1273"/>
      <c r="V16" s="1273"/>
      <c r="W16" s="1273"/>
      <c r="X16" s="1273"/>
      <c r="Y16" s="1273"/>
      <c r="Z16" s="1152" t="s">
        <v>680</v>
      </c>
      <c r="AA16" s="1152"/>
      <c r="AB16" s="1152" t="s">
        <v>655</v>
      </c>
      <c r="AC16" s="1152"/>
      <c r="AD16" s="1152"/>
      <c r="AE16" s="1216"/>
      <c r="AF16" s="1248"/>
      <c r="AG16" s="1152"/>
      <c r="AH16" s="587"/>
      <c r="AI16" s="587"/>
      <c r="AJ16" s="587"/>
      <c r="AK16" s="587"/>
    </row>
    <row r="17" spans="1:44" ht="14.25" customHeight="1">
      <c r="J17" s="483"/>
      <c r="K17" s="483"/>
      <c r="L17" s="1216"/>
      <c r="M17" s="1216"/>
      <c r="N17" s="1273"/>
      <c r="O17" s="1273"/>
      <c r="P17" s="1273"/>
      <c r="Q17" s="1273"/>
      <c r="R17" s="1273"/>
      <c r="S17" s="1273"/>
      <c r="T17" s="1273"/>
      <c r="U17" s="1273"/>
      <c r="V17" s="1273"/>
      <c r="W17" s="1273"/>
      <c r="X17" s="1273"/>
      <c r="Y17" s="1273"/>
      <c r="Z17" s="536" t="s">
        <v>678</v>
      </c>
      <c r="AA17" s="536" t="s">
        <v>679</v>
      </c>
      <c r="AB17" s="538" t="s">
        <v>274</v>
      </c>
      <c r="AC17" s="1261" t="s">
        <v>273</v>
      </c>
      <c r="AD17" s="1261"/>
      <c r="AE17" s="1216"/>
      <c r="AF17" s="1248"/>
      <c r="AG17" s="1152"/>
    </row>
    <row r="18" spans="1:44">
      <c r="J18" s="483"/>
      <c r="K18" s="491">
        <v>1</v>
      </c>
      <c r="L18" s="480" t="s">
        <v>93</v>
      </c>
      <c r="M18" s="480" t="s">
        <v>49</v>
      </c>
      <c r="N18" s="1269">
        <f ca="1">OFFSET(N18,0,-1)+1</f>
        <v>3</v>
      </c>
      <c r="O18" s="1269"/>
      <c r="P18" s="1269"/>
      <c r="Q18" s="1269"/>
      <c r="R18" s="1269">
        <f ca="1">OFFSET(N18,0,0)+1</f>
        <v>4</v>
      </c>
      <c r="S18" s="1269"/>
      <c r="T18" s="1269"/>
      <c r="U18" s="1269"/>
      <c r="V18" s="676"/>
      <c r="W18" s="676"/>
      <c r="X18" s="676"/>
      <c r="Y18" s="677">
        <f ca="1">OFFSET(R18,0,0)+1</f>
        <v>5</v>
      </c>
      <c r="Z18" s="489">
        <f ca="1">OFFSET(Z18,0,-1)+1</f>
        <v>6</v>
      </c>
      <c r="AA18" s="489">
        <f ca="1">OFFSET(AA18,0,-1)+1</f>
        <v>7</v>
      </c>
      <c r="AB18" s="489">
        <f ca="1">OFFSET(AB18,0,-1)+1</f>
        <v>8</v>
      </c>
      <c r="AC18" s="1269">
        <f ca="1">OFFSET(AC18,0,-1)+1</f>
        <v>9</v>
      </c>
      <c r="AD18" s="1269"/>
      <c r="AE18" s="489">
        <f ca="1">OFFSET(AE18,0,-2)+1</f>
        <v>10</v>
      </c>
      <c r="AF18" s="525"/>
      <c r="AG18" s="489">
        <f ca="1">OFFSET(AG18,0,-2)+1</f>
        <v>11</v>
      </c>
    </row>
    <row r="19" spans="1:44" ht="22.5">
      <c r="A19" s="1235">
        <v>1</v>
      </c>
      <c r="B19" s="1017"/>
      <c r="C19" s="1017"/>
      <c r="D19" s="1017"/>
      <c r="E19" s="1017"/>
      <c r="F19" s="1010"/>
      <c r="G19" s="1016"/>
      <c r="H19" s="1016"/>
      <c r="I19" s="998"/>
      <c r="J19" s="997"/>
      <c r="K19" s="997"/>
      <c r="L19" s="595">
        <f>mergeValue(A19)</f>
        <v>1</v>
      </c>
      <c r="M19" s="643" t="s">
        <v>20</v>
      </c>
      <c r="N19" s="1274" t="str">
        <f>IF('Перечень тарифов'!J21="","","" &amp; 'Перечень тарифов'!J21 &amp; "")</f>
        <v>Плата за подключение к системе теплоснабжения</v>
      </c>
      <c r="O19" s="1274"/>
      <c r="P19" s="1274"/>
      <c r="Q19" s="1274"/>
      <c r="R19" s="1274"/>
      <c r="S19" s="1274"/>
      <c r="T19" s="1274"/>
      <c r="U19" s="1274"/>
      <c r="V19" s="1274"/>
      <c r="W19" s="1274"/>
      <c r="X19" s="1274"/>
      <c r="Y19" s="1274"/>
      <c r="Z19" s="1274"/>
      <c r="AA19" s="1274"/>
      <c r="AB19" s="1274"/>
      <c r="AC19" s="1274"/>
      <c r="AD19" s="1274"/>
      <c r="AE19" s="1274"/>
      <c r="AF19" s="1274"/>
      <c r="AG19" s="583" t="s">
        <v>477</v>
      </c>
    </row>
    <row r="20" spans="1:44" hidden="1">
      <c r="A20" s="1235"/>
      <c r="B20" s="1235">
        <v>1</v>
      </c>
      <c r="C20" s="1017"/>
      <c r="D20" s="1017"/>
      <c r="E20" s="1017"/>
      <c r="F20" s="1010"/>
      <c r="G20" s="1019"/>
      <c r="H20" s="1020"/>
      <c r="I20" s="999"/>
      <c r="J20" s="994"/>
      <c r="K20" s="992"/>
      <c r="L20" s="595" t="str">
        <f>mergeValue(A20) &amp;"."&amp; mergeValue(B20)</f>
        <v>1.1</v>
      </c>
      <c r="M20" s="548"/>
      <c r="N20" s="1275"/>
      <c r="O20" s="1275"/>
      <c r="P20" s="1275"/>
      <c r="Q20" s="1275"/>
      <c r="R20" s="1275"/>
      <c r="S20" s="1275"/>
      <c r="T20" s="1275"/>
      <c r="U20" s="1275"/>
      <c r="V20" s="1275"/>
      <c r="W20" s="1275"/>
      <c r="X20" s="1275"/>
      <c r="Y20" s="1275"/>
      <c r="Z20" s="1275"/>
      <c r="AA20" s="1275"/>
      <c r="AB20" s="1275"/>
      <c r="AC20" s="1275"/>
      <c r="AD20" s="1275"/>
      <c r="AE20" s="1275"/>
      <c r="AF20" s="1275"/>
      <c r="AG20" s="583"/>
    </row>
    <row r="21" spans="1:44" hidden="1">
      <c r="A21" s="1235"/>
      <c r="B21" s="1235"/>
      <c r="C21" s="1235">
        <v>1</v>
      </c>
      <c r="D21" s="1017"/>
      <c r="E21" s="1017"/>
      <c r="F21" s="1010"/>
      <c r="G21" s="1019"/>
      <c r="H21" s="1020"/>
      <c r="I21" s="999"/>
      <c r="J21" s="994"/>
      <c r="K21" s="992"/>
      <c r="L21" s="595" t="str">
        <f>mergeValue(A21) &amp;"."&amp; mergeValue(B21)&amp;"."&amp; mergeValue(C21)</f>
        <v>1.1.1</v>
      </c>
      <c r="M21" s="549"/>
      <c r="N21" s="1275"/>
      <c r="O21" s="1275"/>
      <c r="P21" s="1275"/>
      <c r="Q21" s="1275"/>
      <c r="R21" s="1275"/>
      <c r="S21" s="1275"/>
      <c r="T21" s="1275"/>
      <c r="U21" s="1275"/>
      <c r="V21" s="1275"/>
      <c r="W21" s="1275"/>
      <c r="X21" s="1275"/>
      <c r="Y21" s="1275"/>
      <c r="Z21" s="1275"/>
      <c r="AA21" s="1275"/>
      <c r="AB21" s="1275"/>
      <c r="AC21" s="1275"/>
      <c r="AD21" s="1275"/>
      <c r="AE21" s="1275"/>
      <c r="AF21" s="1275"/>
      <c r="AG21" s="583"/>
    </row>
    <row r="22" spans="1:44" ht="15" hidden="1" customHeight="1">
      <c r="A22" s="1235"/>
      <c r="B22" s="1235"/>
      <c r="C22" s="1235"/>
      <c r="D22" s="1235">
        <v>1</v>
      </c>
      <c r="E22" s="1017"/>
      <c r="F22" s="1010"/>
      <c r="G22" s="1019"/>
      <c r="H22" s="1020"/>
      <c r="I22" s="999"/>
      <c r="J22" s="994"/>
      <c r="K22" s="992"/>
      <c r="L22" s="595" t="str">
        <f>mergeValue(A22) &amp;"."&amp; mergeValue(B22)&amp;"."&amp; mergeValue(C22)&amp;"."&amp; mergeValue(D22)</f>
        <v>1.1.1.1</v>
      </c>
      <c r="M22" s="550"/>
      <c r="N22" s="1275"/>
      <c r="O22" s="1275"/>
      <c r="P22" s="1275"/>
      <c r="Q22" s="1275"/>
      <c r="R22" s="1275"/>
      <c r="S22" s="1275"/>
      <c r="T22" s="1275"/>
      <c r="U22" s="1275"/>
      <c r="V22" s="1275"/>
      <c r="W22" s="1275"/>
      <c r="X22" s="1275"/>
      <c r="Y22" s="1275"/>
      <c r="Z22" s="1275"/>
      <c r="AA22" s="1275"/>
      <c r="AB22" s="1275"/>
      <c r="AC22" s="1275"/>
      <c r="AD22" s="1275"/>
      <c r="AE22" s="1275"/>
      <c r="AF22" s="1275"/>
      <c r="AG22" s="583"/>
    </row>
    <row r="23" spans="1:44" ht="17.100000000000001" customHeight="1">
      <c r="A23" s="1235"/>
      <c r="B23" s="1235"/>
      <c r="C23" s="1235"/>
      <c r="D23" s="1235"/>
      <c r="E23" s="1235">
        <v>1</v>
      </c>
      <c r="F23" s="1010"/>
      <c r="G23" s="1019"/>
      <c r="H23" s="1020"/>
      <c r="I23" s="1021"/>
      <c r="J23" s="1011"/>
      <c r="K23" s="1151"/>
      <c r="L23" s="1278" t="str">
        <f>mergeValue(A23) &amp;"."&amp; mergeValue(B23)&amp;"."&amp; mergeValue(C23)&amp;"."&amp; mergeValue(D23)&amp;"."&amp; mergeValue(E23)</f>
        <v>1.1.1.1.1</v>
      </c>
      <c r="M23" s="1279" t="s">
        <v>2392</v>
      </c>
      <c r="N23" s="1231" t="s">
        <v>84</v>
      </c>
      <c r="O23" s="1265"/>
      <c r="P23" s="1266">
        <v>1</v>
      </c>
      <c r="Q23" s="1262" t="s">
        <v>36</v>
      </c>
      <c r="R23" s="1231" t="s">
        <v>85</v>
      </c>
      <c r="S23" s="1265"/>
      <c r="T23" s="1266">
        <v>1</v>
      </c>
      <c r="U23" s="1276"/>
      <c r="V23" s="1231" t="s">
        <v>85</v>
      </c>
      <c r="W23" s="563"/>
      <c r="X23" s="541">
        <v>1</v>
      </c>
      <c r="Y23" s="1097"/>
      <c r="Z23" s="1123">
        <v>0.55000000000000004</v>
      </c>
      <c r="AA23" s="1123"/>
      <c r="AB23" s="1245" t="s">
        <v>1705</v>
      </c>
      <c r="AC23" s="1231" t="s">
        <v>84</v>
      </c>
      <c r="AD23" s="1245" t="s">
        <v>1706</v>
      </c>
      <c r="AE23" s="1231" t="s">
        <v>85</v>
      </c>
      <c r="AF23" s="580"/>
      <c r="AG23" s="1270" t="s">
        <v>682</v>
      </c>
      <c r="AH23" s="502" t="str">
        <f>strCheckDate(Z24:AF24)</f>
        <v/>
      </c>
      <c r="AI23" s="506" t="str">
        <f>IF(AND(COUNTIF(AJ18:AJ34,AJ23)&gt;1,AJ23&lt;&gt;""),"ErrUnique:HasDoubleConn","")</f>
        <v/>
      </c>
      <c r="AJ23" s="506"/>
      <c r="AK23" s="506"/>
    </row>
    <row r="24" spans="1:44" ht="17.100000000000001" customHeight="1">
      <c r="A24" s="1235"/>
      <c r="B24" s="1235"/>
      <c r="C24" s="1235"/>
      <c r="D24" s="1235"/>
      <c r="E24" s="1235"/>
      <c r="F24" s="1010"/>
      <c r="G24" s="1019"/>
      <c r="H24" s="1020"/>
      <c r="I24" s="1021"/>
      <c r="J24" s="1011"/>
      <c r="K24" s="1151"/>
      <c r="L24" s="1278"/>
      <c r="M24" s="1280"/>
      <c r="N24" s="1231"/>
      <c r="O24" s="1265"/>
      <c r="P24" s="1266"/>
      <c r="Q24" s="1263"/>
      <c r="R24" s="1231"/>
      <c r="S24" s="1265"/>
      <c r="T24" s="1266"/>
      <c r="U24" s="1277"/>
      <c r="V24" s="1231"/>
      <c r="W24" s="603"/>
      <c r="X24" s="567"/>
      <c r="Y24" s="567"/>
      <c r="Z24" s="574"/>
      <c r="AA24" s="605" t="str">
        <f>AB23 &amp; "-" &amp; AD23</f>
        <v>01.01.2019-31.12.2019</v>
      </c>
      <c r="AB24" s="1230"/>
      <c r="AC24" s="1231"/>
      <c r="AD24" s="1230"/>
      <c r="AE24" s="1231"/>
      <c r="AF24" s="675"/>
      <c r="AG24" s="1271"/>
      <c r="AI24" s="506"/>
      <c r="AJ24" s="506"/>
      <c r="AK24" s="506"/>
    </row>
    <row r="25" spans="1:44" ht="17.100000000000001" customHeight="1">
      <c r="A25" s="1235"/>
      <c r="B25" s="1235"/>
      <c r="C25" s="1235"/>
      <c r="D25" s="1235"/>
      <c r="E25" s="1235"/>
      <c r="F25" s="1010"/>
      <c r="G25" s="1019"/>
      <c r="H25" s="1020"/>
      <c r="I25" s="1021"/>
      <c r="J25" s="1011"/>
      <c r="K25" s="1151"/>
      <c r="L25" s="1278"/>
      <c r="M25" s="1280"/>
      <c r="N25" s="1231"/>
      <c r="O25" s="1265"/>
      <c r="P25" s="1266"/>
      <c r="Q25" s="1264"/>
      <c r="R25" s="1231"/>
      <c r="S25" s="604"/>
      <c r="T25" s="560"/>
      <c r="U25" s="567"/>
      <c r="V25" s="573"/>
      <c r="W25" s="573"/>
      <c r="X25" s="573"/>
      <c r="Y25" s="573"/>
      <c r="Z25" s="574"/>
      <c r="AA25" s="574"/>
      <c r="AB25" s="575"/>
      <c r="AC25" s="566"/>
      <c r="AD25" s="566"/>
      <c r="AE25" s="575"/>
      <c r="AF25" s="566"/>
      <c r="AG25" s="1271"/>
      <c r="AI25" s="506"/>
      <c r="AJ25" s="506"/>
      <c r="AK25" s="506"/>
    </row>
    <row r="26" spans="1:44" s="1063" customFormat="1" ht="17.100000000000001" customHeight="1">
      <c r="A26" s="1235"/>
      <c r="B26" s="1235"/>
      <c r="C26" s="1235"/>
      <c r="D26" s="1235"/>
      <c r="E26" s="1235"/>
      <c r="F26" s="1010"/>
      <c r="G26" s="1087"/>
      <c r="H26" s="1020"/>
      <c r="I26" s="1021"/>
      <c r="J26" s="1078"/>
      <c r="K26" s="1151"/>
      <c r="L26" s="1278"/>
      <c r="M26" s="1280"/>
      <c r="N26" s="1231"/>
      <c r="O26" s="1267" t="s">
        <v>2345</v>
      </c>
      <c r="P26" s="1266" t="s">
        <v>49</v>
      </c>
      <c r="Q26" s="1262" t="s">
        <v>37</v>
      </c>
      <c r="R26" s="1231" t="s">
        <v>84</v>
      </c>
      <c r="S26" s="1265"/>
      <c r="T26" s="1266">
        <v>1</v>
      </c>
      <c r="U26" s="1262" t="s">
        <v>26</v>
      </c>
      <c r="V26" s="1231" t="s">
        <v>84</v>
      </c>
      <c r="W26" s="703"/>
      <c r="X26" s="1110">
        <v>1</v>
      </c>
      <c r="Y26" s="1122" t="s">
        <v>30</v>
      </c>
      <c r="Z26" s="1123"/>
      <c r="AA26" s="1123">
        <f>1993.154+7.384</f>
        <v>2000.538</v>
      </c>
      <c r="AB26" s="1245" t="s">
        <v>1705</v>
      </c>
      <c r="AC26" s="1231" t="s">
        <v>84</v>
      </c>
      <c r="AD26" s="1245" t="s">
        <v>1706</v>
      </c>
      <c r="AE26" s="1231" t="s">
        <v>84</v>
      </c>
      <c r="AF26" s="717"/>
      <c r="AG26" s="1271"/>
      <c r="AH26" s="1010" t="str">
        <f>strCheckDate(Z27:AF27)</f>
        <v/>
      </c>
      <c r="AI26" s="831" t="str">
        <f>IF(AND(COUNTIF(AJ21:AJ21,AJ26)&gt;1,AJ26&lt;&gt;""),"ErrUnique:HasDoubleConn","")</f>
        <v/>
      </c>
      <c r="AJ26" s="831"/>
      <c r="AK26" s="831"/>
      <c r="AL26" s="831"/>
      <c r="AM26" s="831"/>
      <c r="AN26" s="831"/>
      <c r="AO26" s="1010"/>
      <c r="AP26" s="1010"/>
      <c r="AQ26" s="1010"/>
      <c r="AR26" s="1010"/>
    </row>
    <row r="27" spans="1:44" s="1063" customFormat="1" ht="17.100000000000001" customHeight="1">
      <c r="A27" s="1235"/>
      <c r="B27" s="1235"/>
      <c r="C27" s="1235"/>
      <c r="D27" s="1235"/>
      <c r="E27" s="1235"/>
      <c r="F27" s="1010"/>
      <c r="G27" s="1087"/>
      <c r="H27" s="1020"/>
      <c r="I27" s="1021"/>
      <c r="J27" s="1078"/>
      <c r="K27" s="1151"/>
      <c r="L27" s="1278"/>
      <c r="M27" s="1280"/>
      <c r="N27" s="1231"/>
      <c r="O27" s="1282"/>
      <c r="P27" s="1266"/>
      <c r="Q27" s="1263"/>
      <c r="R27" s="1231"/>
      <c r="S27" s="1265"/>
      <c r="T27" s="1266"/>
      <c r="U27" s="1264"/>
      <c r="V27" s="1231"/>
      <c r="W27" s="728"/>
      <c r="X27" s="738"/>
      <c r="Y27" s="738" t="s">
        <v>714</v>
      </c>
      <c r="Z27" s="709"/>
      <c r="AA27" s="605" t="str">
        <f>AB26 &amp; "-" &amp; AD26</f>
        <v>01.01.2019-31.12.2019</v>
      </c>
      <c r="AB27" s="1230"/>
      <c r="AC27" s="1231"/>
      <c r="AD27" s="1230"/>
      <c r="AE27" s="1231"/>
      <c r="AF27" s="675"/>
      <c r="AG27" s="1271"/>
      <c r="AH27" s="1010"/>
      <c r="AI27" s="831"/>
      <c r="AJ27" s="831"/>
      <c r="AK27" s="831"/>
      <c r="AL27" s="831"/>
      <c r="AM27" s="831"/>
      <c r="AN27" s="831"/>
      <c r="AO27" s="1010"/>
      <c r="AP27" s="1010"/>
      <c r="AQ27" s="1010"/>
      <c r="AR27" s="1010"/>
    </row>
    <row r="28" spans="1:44" s="1063" customFormat="1" ht="17.100000000000001" customHeight="1">
      <c r="A28" s="1235"/>
      <c r="B28" s="1235"/>
      <c r="C28" s="1235"/>
      <c r="D28" s="1235"/>
      <c r="E28" s="1235"/>
      <c r="F28" s="1010"/>
      <c r="G28" s="1087"/>
      <c r="H28" s="1020"/>
      <c r="I28" s="1021"/>
      <c r="J28" s="1078"/>
      <c r="K28" s="1151"/>
      <c r="L28" s="1278"/>
      <c r="M28" s="1280"/>
      <c r="N28" s="1231"/>
      <c r="O28" s="1282"/>
      <c r="P28" s="1266"/>
      <c r="Q28" s="1263"/>
      <c r="R28" s="1231"/>
      <c r="S28" s="1267" t="s">
        <v>2345</v>
      </c>
      <c r="T28" s="1266" t="s">
        <v>49</v>
      </c>
      <c r="U28" s="1262" t="s">
        <v>27</v>
      </c>
      <c r="V28" s="1231" t="s">
        <v>84</v>
      </c>
      <c r="W28" s="703"/>
      <c r="X28" s="1110">
        <v>1</v>
      </c>
      <c r="Y28" s="1122" t="s">
        <v>30</v>
      </c>
      <c r="Z28" s="1123"/>
      <c r="AA28" s="1123">
        <f>2970.162+7.384</f>
        <v>2977.5459999999998</v>
      </c>
      <c r="AB28" s="1245" t="s">
        <v>1705</v>
      </c>
      <c r="AC28" s="1231" t="s">
        <v>84</v>
      </c>
      <c r="AD28" s="1245" t="s">
        <v>1706</v>
      </c>
      <c r="AE28" s="1231" t="s">
        <v>84</v>
      </c>
      <c r="AF28" s="717"/>
      <c r="AG28" s="1271"/>
      <c r="AH28" s="1010" t="str">
        <f>strCheckDate(Z29:AF29)</f>
        <v/>
      </c>
      <c r="AI28" s="831" t="e">
        <f>IF(AND(COUNTIF(#REF!,AJ28)&gt;1,AJ28&lt;&gt;""),"ErrUnique:HasDoubleConn","")</f>
        <v>#REF!</v>
      </c>
      <c r="AJ28" s="831"/>
      <c r="AK28" s="831"/>
      <c r="AL28" s="831"/>
      <c r="AM28" s="831"/>
      <c r="AN28" s="831"/>
      <c r="AO28" s="1010"/>
      <c r="AP28" s="1010"/>
      <c r="AQ28" s="1010"/>
      <c r="AR28" s="1010"/>
    </row>
    <row r="29" spans="1:44" s="1063" customFormat="1" ht="17.100000000000001" customHeight="1">
      <c r="A29" s="1235"/>
      <c r="B29" s="1235"/>
      <c r="C29" s="1235"/>
      <c r="D29" s="1235"/>
      <c r="E29" s="1235"/>
      <c r="F29" s="1010"/>
      <c r="G29" s="1087"/>
      <c r="H29" s="1020"/>
      <c r="I29" s="1021"/>
      <c r="J29" s="1078"/>
      <c r="K29" s="1151"/>
      <c r="L29" s="1278"/>
      <c r="M29" s="1280"/>
      <c r="N29" s="1231"/>
      <c r="O29" s="1282"/>
      <c r="P29" s="1266"/>
      <c r="Q29" s="1263"/>
      <c r="R29" s="1231"/>
      <c r="S29" s="1268"/>
      <c r="T29" s="1266"/>
      <c r="U29" s="1264"/>
      <c r="V29" s="1231"/>
      <c r="W29" s="728"/>
      <c r="X29" s="738"/>
      <c r="Y29" s="738" t="s">
        <v>714</v>
      </c>
      <c r="Z29" s="709"/>
      <c r="AA29" s="605" t="str">
        <f>AB28 &amp; "-" &amp; AD28</f>
        <v>01.01.2019-31.12.2019</v>
      </c>
      <c r="AB29" s="1230"/>
      <c r="AC29" s="1231"/>
      <c r="AD29" s="1230"/>
      <c r="AE29" s="1231"/>
      <c r="AF29" s="675"/>
      <c r="AG29" s="1271"/>
      <c r="AH29" s="1010"/>
      <c r="AI29" s="831"/>
      <c r="AJ29" s="831"/>
      <c r="AK29" s="831"/>
      <c r="AL29" s="831"/>
      <c r="AM29" s="831"/>
      <c r="AN29" s="831"/>
      <c r="AO29" s="1010"/>
      <c r="AP29" s="1010"/>
      <c r="AQ29" s="1010"/>
      <c r="AR29" s="1010"/>
    </row>
    <row r="30" spans="1:44" s="1063" customFormat="1" ht="17.100000000000001" customHeight="1">
      <c r="A30" s="1235"/>
      <c r="B30" s="1235"/>
      <c r="C30" s="1235"/>
      <c r="D30" s="1235"/>
      <c r="E30" s="1235"/>
      <c r="F30" s="1010"/>
      <c r="G30" s="1087"/>
      <c r="H30" s="1020"/>
      <c r="I30" s="1021"/>
      <c r="J30" s="1078"/>
      <c r="K30" s="1151"/>
      <c r="L30" s="1278"/>
      <c r="M30" s="1280"/>
      <c r="N30" s="1231"/>
      <c r="O30" s="1282"/>
      <c r="P30" s="1266"/>
      <c r="Q30" s="1263"/>
      <c r="R30" s="1231"/>
      <c r="S30" s="1267" t="s">
        <v>2345</v>
      </c>
      <c r="T30" s="1266" t="s">
        <v>50</v>
      </c>
      <c r="U30" s="1262" t="s">
        <v>28</v>
      </c>
      <c r="V30" s="1231" t="s">
        <v>84</v>
      </c>
      <c r="W30" s="703"/>
      <c r="X30" s="1110">
        <v>1</v>
      </c>
      <c r="Y30" s="1122" t="s">
        <v>30</v>
      </c>
      <c r="Z30" s="1123"/>
      <c r="AA30" s="1123">
        <f>3052.432+7.384</f>
        <v>3059.8159999999998</v>
      </c>
      <c r="AB30" s="1245" t="s">
        <v>1705</v>
      </c>
      <c r="AC30" s="1231" t="s">
        <v>84</v>
      </c>
      <c r="AD30" s="1245" t="s">
        <v>1706</v>
      </c>
      <c r="AE30" s="1231" t="s">
        <v>84</v>
      </c>
      <c r="AF30" s="717"/>
      <c r="AG30" s="1271"/>
      <c r="AH30" s="1010" t="str">
        <f>strCheckDate(Z31:AF31)</f>
        <v/>
      </c>
      <c r="AI30" s="831" t="str">
        <f>IF(AND(COUNTIF(AJ25:AJ25,AJ30)&gt;1,AJ30&lt;&gt;""),"ErrUnique:HasDoubleConn","")</f>
        <v/>
      </c>
      <c r="AJ30" s="831"/>
      <c r="AK30" s="831"/>
      <c r="AL30" s="831"/>
      <c r="AM30" s="831"/>
      <c r="AN30" s="831"/>
      <c r="AO30" s="1010"/>
      <c r="AP30" s="1010"/>
      <c r="AQ30" s="1010"/>
      <c r="AR30" s="1010"/>
    </row>
    <row r="31" spans="1:44" s="1063" customFormat="1" ht="17.100000000000001" customHeight="1">
      <c r="A31" s="1235"/>
      <c r="B31" s="1235"/>
      <c r="C31" s="1235"/>
      <c r="D31" s="1235"/>
      <c r="E31" s="1235"/>
      <c r="F31" s="1010"/>
      <c r="G31" s="1087"/>
      <c r="H31" s="1020"/>
      <c r="I31" s="1021"/>
      <c r="J31" s="1078"/>
      <c r="K31" s="1151"/>
      <c r="L31" s="1278"/>
      <c r="M31" s="1280"/>
      <c r="N31" s="1231"/>
      <c r="O31" s="1282"/>
      <c r="P31" s="1266"/>
      <c r="Q31" s="1263"/>
      <c r="R31" s="1231"/>
      <c r="S31" s="1268"/>
      <c r="T31" s="1266"/>
      <c r="U31" s="1264"/>
      <c r="V31" s="1231"/>
      <c r="W31" s="728"/>
      <c r="X31" s="738"/>
      <c r="Y31" s="738" t="s">
        <v>714</v>
      </c>
      <c r="Z31" s="709"/>
      <c r="AA31" s="605" t="str">
        <f>AB30 &amp; "-" &amp; AD30</f>
        <v>01.01.2019-31.12.2019</v>
      </c>
      <c r="AB31" s="1230"/>
      <c r="AC31" s="1231"/>
      <c r="AD31" s="1230"/>
      <c r="AE31" s="1231"/>
      <c r="AF31" s="675"/>
      <c r="AG31" s="1271"/>
      <c r="AH31" s="1010"/>
      <c r="AI31" s="831"/>
      <c r="AJ31" s="831"/>
      <c r="AK31" s="831"/>
      <c r="AL31" s="831"/>
      <c r="AM31" s="831"/>
      <c r="AN31" s="831"/>
      <c r="AO31" s="1010"/>
      <c r="AP31" s="1010"/>
      <c r="AQ31" s="1010"/>
      <c r="AR31" s="1010"/>
    </row>
    <row r="32" spans="1:44" s="1063" customFormat="1" ht="17.100000000000001" customHeight="1">
      <c r="A32" s="1235"/>
      <c r="B32" s="1235"/>
      <c r="C32" s="1235"/>
      <c r="D32" s="1235"/>
      <c r="E32" s="1235"/>
      <c r="F32" s="1010"/>
      <c r="G32" s="1087"/>
      <c r="H32" s="1020"/>
      <c r="I32" s="1021"/>
      <c r="J32" s="1078"/>
      <c r="K32" s="1151"/>
      <c r="L32" s="1278"/>
      <c r="M32" s="1280"/>
      <c r="N32" s="1231"/>
      <c r="O32" s="1268"/>
      <c r="P32" s="1266"/>
      <c r="Q32" s="1264"/>
      <c r="R32" s="1231"/>
      <c r="S32" s="604"/>
      <c r="T32" s="735"/>
      <c r="U32" s="738" t="s">
        <v>715</v>
      </c>
      <c r="V32" s="739"/>
      <c r="W32" s="739"/>
      <c r="X32" s="739"/>
      <c r="Y32" s="739"/>
      <c r="Z32" s="709"/>
      <c r="AA32" s="709"/>
      <c r="AB32" s="768"/>
      <c r="AC32" s="1008"/>
      <c r="AD32" s="1008"/>
      <c r="AE32" s="768"/>
      <c r="AF32" s="1008"/>
      <c r="AG32" s="1271"/>
      <c r="AH32" s="1010"/>
      <c r="AI32" s="831"/>
      <c r="AJ32" s="831"/>
      <c r="AK32" s="831"/>
      <c r="AL32" s="831"/>
      <c r="AM32" s="831"/>
      <c r="AN32" s="831"/>
      <c r="AO32" s="1010"/>
      <c r="AP32" s="1010"/>
      <c r="AQ32" s="1010"/>
      <c r="AR32" s="1010"/>
    </row>
    <row r="33" spans="1:37" ht="15" customHeight="1">
      <c r="A33" s="1235"/>
      <c r="B33" s="1235"/>
      <c r="C33" s="1235"/>
      <c r="D33" s="1235"/>
      <c r="E33" s="1235"/>
      <c r="F33" s="1010"/>
      <c r="G33" s="1019"/>
      <c r="H33" s="1020"/>
      <c r="I33" s="1021"/>
      <c r="J33" s="1011"/>
      <c r="K33" s="1151"/>
      <c r="L33" s="1278"/>
      <c r="M33" s="1281"/>
      <c r="N33" s="1231"/>
      <c r="O33" s="576"/>
      <c r="P33" s="578"/>
      <c r="Q33" s="577" t="s">
        <v>2391</v>
      </c>
      <c r="R33" s="573"/>
      <c r="S33" s="573"/>
      <c r="T33" s="573"/>
      <c r="U33" s="573"/>
      <c r="V33" s="573"/>
      <c r="W33" s="573"/>
      <c r="X33" s="573"/>
      <c r="Y33" s="573"/>
      <c r="Z33" s="574"/>
      <c r="AA33" s="574"/>
      <c r="AB33" s="575"/>
      <c r="AC33" s="566"/>
      <c r="AD33" s="566"/>
      <c r="AE33" s="575"/>
      <c r="AF33" s="566"/>
      <c r="AG33" s="1271"/>
      <c r="AI33" s="506"/>
      <c r="AJ33" s="506"/>
      <c r="AK33" s="506"/>
    </row>
    <row r="34" spans="1:37" s="477" customFormat="1" ht="15" customHeight="1">
      <c r="A34" s="1235"/>
      <c r="B34" s="1235"/>
      <c r="C34" s="1235"/>
      <c r="D34" s="1235"/>
      <c r="E34" s="1018"/>
      <c r="F34" s="1012"/>
      <c r="G34" s="1014"/>
      <c r="H34" s="1012"/>
      <c r="I34" s="1021"/>
      <c r="J34" s="1011"/>
      <c r="K34" s="1005"/>
      <c r="L34" s="540"/>
      <c r="M34" s="553" t="s">
        <v>5</v>
      </c>
      <c r="N34" s="553"/>
      <c r="O34" s="553"/>
      <c r="P34" s="553"/>
      <c r="Q34" s="553"/>
      <c r="R34" s="553"/>
      <c r="S34" s="553"/>
      <c r="T34" s="553"/>
      <c r="U34" s="553"/>
      <c r="V34" s="553"/>
      <c r="W34" s="553"/>
      <c r="X34" s="553"/>
      <c r="Y34" s="553"/>
      <c r="Z34" s="553"/>
      <c r="AA34" s="553"/>
      <c r="AB34" s="553"/>
      <c r="AC34" s="553"/>
      <c r="AD34" s="553"/>
      <c r="AE34" s="553"/>
      <c r="AF34" s="553"/>
      <c r="AG34" s="1272"/>
      <c r="AH34" s="503"/>
      <c r="AI34" s="503"/>
      <c r="AJ34" s="213"/>
      <c r="AK34" s="213"/>
    </row>
    <row r="36" spans="1:37" ht="102" customHeight="1">
      <c r="L36" s="1">
        <v>1</v>
      </c>
      <c r="M36" s="1199" t="s">
        <v>683</v>
      </c>
      <c r="N36" s="1199"/>
      <c r="O36" s="1199"/>
      <c r="P36" s="1199"/>
      <c r="Q36" s="1199"/>
      <c r="R36" s="1199"/>
      <c r="S36" s="1199"/>
      <c r="T36" s="1199"/>
      <c r="U36" s="1199"/>
      <c r="V36" s="1199"/>
      <c r="W36" s="1199"/>
      <c r="X36" s="1199"/>
      <c r="Y36" s="1199"/>
      <c r="Z36" s="1199"/>
      <c r="AA36" s="1199"/>
      <c r="AB36" s="1199"/>
      <c r="AC36" s="1199"/>
      <c r="AD36" s="1199"/>
      <c r="AE36" s="1199"/>
      <c r="AF36" s="1199"/>
      <c r="AG36" s="1199"/>
      <c r="AH36" s="508"/>
      <c r="AI36" s="508"/>
      <c r="AJ36" s="508"/>
      <c r="AK36" s="508"/>
    </row>
    <row r="37" spans="1:37" ht="14.25" customHeight="1">
      <c r="L37" s="515"/>
      <c r="M37" s="516"/>
      <c r="N37" s="516"/>
      <c r="O37" s="516"/>
      <c r="P37" s="516"/>
      <c r="Q37" s="516"/>
      <c r="R37" s="516"/>
      <c r="S37" s="516"/>
      <c r="T37" s="516"/>
      <c r="U37" s="516"/>
      <c r="V37" s="516"/>
      <c r="W37" s="516"/>
      <c r="X37" s="516"/>
      <c r="Y37" s="516"/>
      <c r="Z37" s="519"/>
      <c r="AA37" s="519"/>
      <c r="AB37" s="519"/>
      <c r="AC37" s="519"/>
      <c r="AD37" s="519"/>
      <c r="AE37" s="519"/>
      <c r="AF37" s="519"/>
      <c r="AG37" s="519"/>
      <c r="AH37" s="520"/>
      <c r="AI37" s="520"/>
      <c r="AJ37" s="520"/>
      <c r="AK37" s="520"/>
    </row>
  </sheetData>
  <sheetProtection password="FA9C" sheet="1" objects="1" scenarios="1" formatColumns="0" formatRows="0"/>
  <dataConsolidate/>
  <mergeCells count="80">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19:A34"/>
    <mergeCell ref="N19:AF19"/>
    <mergeCell ref="B20:B34"/>
    <mergeCell ref="N20:AF20"/>
    <mergeCell ref="C21:C34"/>
    <mergeCell ref="N21:AF21"/>
    <mergeCell ref="D22:D34"/>
    <mergeCell ref="N22:AF22"/>
    <mergeCell ref="U23:U24"/>
    <mergeCell ref="E23:E33"/>
    <mergeCell ref="K23:K33"/>
    <mergeCell ref="L23:L33"/>
    <mergeCell ref="M23:M33"/>
    <mergeCell ref="N23:N33"/>
    <mergeCell ref="O26:O32"/>
    <mergeCell ref="P26:P32"/>
    <mergeCell ref="N15:Q17"/>
    <mergeCell ref="R15:U17"/>
    <mergeCell ref="AC17:AD17"/>
    <mergeCell ref="V15:Y17"/>
    <mergeCell ref="Z16:AA16"/>
    <mergeCell ref="AB16:AD16"/>
    <mergeCell ref="AC18:AD18"/>
    <mergeCell ref="N18:Q18"/>
    <mergeCell ref="R18:U18"/>
    <mergeCell ref="AG23:AG34"/>
    <mergeCell ref="M36:AG36"/>
    <mergeCell ref="V23:V24"/>
    <mergeCell ref="AB23:AB24"/>
    <mergeCell ref="AC23:AC24"/>
    <mergeCell ref="AD23:AD24"/>
    <mergeCell ref="AE23:AE24"/>
    <mergeCell ref="P23:P25"/>
    <mergeCell ref="Q23:Q25"/>
    <mergeCell ref="R23:R25"/>
    <mergeCell ref="S23:S24"/>
    <mergeCell ref="T23:T24"/>
    <mergeCell ref="O23:O25"/>
    <mergeCell ref="AE30:AE31"/>
    <mergeCell ref="V28:V29"/>
    <mergeCell ref="AB28:AB29"/>
    <mergeCell ref="AC28:AC29"/>
    <mergeCell ref="AD28:AD29"/>
    <mergeCell ref="AE28:AE29"/>
    <mergeCell ref="V30:V31"/>
    <mergeCell ref="AB30:AB31"/>
    <mergeCell ref="AC30:AC31"/>
    <mergeCell ref="AD30:AD31"/>
    <mergeCell ref="V26:V27"/>
    <mergeCell ref="AB26:AB27"/>
    <mergeCell ref="AC26:AC27"/>
    <mergeCell ref="AD26:AD27"/>
    <mergeCell ref="AE26:AE27"/>
    <mergeCell ref="Q26:Q32"/>
    <mergeCell ref="R26:R32"/>
    <mergeCell ref="S26:S27"/>
    <mergeCell ref="T26:T27"/>
    <mergeCell ref="U26:U27"/>
    <mergeCell ref="S28:S29"/>
    <mergeCell ref="T28:T29"/>
    <mergeCell ref="U28:U29"/>
    <mergeCell ref="S30:S31"/>
    <mergeCell ref="T30:T31"/>
    <mergeCell ref="U30:U31"/>
  </mergeCells>
  <dataValidations count="10">
    <dataValidation allowBlank="1" prompt="Для выбора выполните двойной щелчок левой клавиши мыши по соответствующей ячейке." sqref="WVJ983070:WWE983074 IX65566:JS65570 ST65566:TO65570 ACP65566:ADK65570 AML65566:ANG65570 AWH65566:AXC65570 BGD65566:BGY65570 BPZ65566:BQU65570 BZV65566:CAQ65570 CJR65566:CKM65570 CTN65566:CUI65570 DDJ65566:DEE65570 DNF65566:DOA65570 DXB65566:DXW65570 EGX65566:EHS65570 EQT65566:ERO65570 FAP65566:FBK65570 FKL65566:FLG65570 FUH65566:FVC65570 GED65566:GEY65570 GNZ65566:GOU65570 GXV65566:GYQ65570 HHR65566:HIM65570 HRN65566:HSI65570 IBJ65566:ICE65570 ILF65566:IMA65570 IVB65566:IVW65570 JEX65566:JFS65570 JOT65566:JPO65570 JYP65566:JZK65570 KIL65566:KJG65570 KSH65566:KTC65570 LCD65566:LCY65570 LLZ65566:LMU65570 LVV65566:LWQ65570 MFR65566:MGM65570 MPN65566:MQI65570 MZJ65566:NAE65570 NJF65566:NKA65570 NTB65566:NTW65570 OCX65566:ODS65570 OMT65566:ONO65570 OWP65566:OXK65570 PGL65566:PHG65570 PQH65566:PRC65570 QAD65566:QAY65570 QJZ65566:QKU65570 QTV65566:QUQ65570 RDR65566:REM65570 RNN65566:ROI65570 RXJ65566:RYE65570 SHF65566:SIA65570 SRB65566:SRW65570 TAX65566:TBS65570 TKT65566:TLO65570 TUP65566:TVK65570 UEL65566:UFG65570 UOH65566:UPC65570 UYD65566:UYY65570 VHZ65566:VIU65570 VRV65566:VSQ65570 WBR65566:WCM65570 WLN65566:WMI65570 WVJ65566:WWE65570 IX131102:JS131106 ST131102:TO131106 ACP131102:ADK131106 AML131102:ANG131106 AWH131102:AXC131106 BGD131102:BGY131106 BPZ131102:BQU131106 BZV131102:CAQ131106 CJR131102:CKM131106 CTN131102:CUI131106 DDJ131102:DEE131106 DNF131102:DOA131106 DXB131102:DXW131106 EGX131102:EHS131106 EQT131102:ERO131106 FAP131102:FBK131106 FKL131102:FLG131106 FUH131102:FVC131106 GED131102:GEY131106 GNZ131102:GOU131106 GXV131102:GYQ131106 HHR131102:HIM131106 HRN131102:HSI131106 IBJ131102:ICE131106 ILF131102:IMA131106 IVB131102:IVW131106 JEX131102:JFS131106 JOT131102:JPO131106 JYP131102:JZK131106 KIL131102:KJG131106 KSH131102:KTC131106 LCD131102:LCY131106 LLZ131102:LMU131106 LVV131102:LWQ131106 MFR131102:MGM131106 MPN131102:MQI131106 MZJ131102:NAE131106 NJF131102:NKA131106 NTB131102:NTW131106 OCX131102:ODS131106 OMT131102:ONO131106 OWP131102:OXK131106 PGL131102:PHG131106 PQH131102:PRC131106 QAD131102:QAY131106 QJZ131102:QKU131106 QTV131102:QUQ131106 RDR131102:REM131106 RNN131102:ROI131106 RXJ131102:RYE131106 SHF131102:SIA131106 SRB131102:SRW131106 TAX131102:TBS131106 TKT131102:TLO131106 TUP131102:TVK131106 UEL131102:UFG131106 UOH131102:UPC131106 UYD131102:UYY131106 VHZ131102:VIU131106 VRV131102:VSQ131106 WBR131102:WCM131106 WLN131102:WMI131106 WVJ131102:WWE131106 IX196638:JS196642 ST196638:TO196642 ACP196638:ADK196642 AML196638:ANG196642 AWH196638:AXC196642 BGD196638:BGY196642 BPZ196638:BQU196642 BZV196638:CAQ196642 CJR196638:CKM196642 CTN196638:CUI196642 DDJ196638:DEE196642 DNF196638:DOA196642 DXB196638:DXW196642 EGX196638:EHS196642 EQT196638:ERO196642 FAP196638:FBK196642 FKL196638:FLG196642 FUH196638:FVC196642 GED196638:GEY196642 GNZ196638:GOU196642 GXV196638:GYQ196642 HHR196638:HIM196642 HRN196638:HSI196642 IBJ196638:ICE196642 ILF196638:IMA196642 IVB196638:IVW196642 JEX196638:JFS196642 JOT196638:JPO196642 JYP196638:JZK196642 KIL196638:KJG196642 KSH196638:KTC196642 LCD196638:LCY196642 LLZ196638:LMU196642 LVV196638:LWQ196642 MFR196638:MGM196642 MPN196638:MQI196642 MZJ196638:NAE196642 NJF196638:NKA196642 NTB196638:NTW196642 OCX196638:ODS196642 OMT196638:ONO196642 OWP196638:OXK196642 PGL196638:PHG196642 PQH196638:PRC196642 QAD196638:QAY196642 QJZ196638:QKU196642 QTV196638:QUQ196642 RDR196638:REM196642 RNN196638:ROI196642 RXJ196638:RYE196642 SHF196638:SIA196642 SRB196638:SRW196642 TAX196638:TBS196642 TKT196638:TLO196642 TUP196638:TVK196642 UEL196638:UFG196642 UOH196638:UPC196642 UYD196638:UYY196642 VHZ196638:VIU196642 VRV196638:VSQ196642 WBR196638:WCM196642 WLN196638:WMI196642 WVJ196638:WWE196642 IX262174:JS262178 ST262174:TO262178 ACP262174:ADK262178 AML262174:ANG262178 AWH262174:AXC262178 BGD262174:BGY262178 BPZ262174:BQU262178 BZV262174:CAQ262178 CJR262174:CKM262178 CTN262174:CUI262178 DDJ262174:DEE262178 DNF262174:DOA262178 DXB262174:DXW262178 EGX262174:EHS262178 EQT262174:ERO262178 FAP262174:FBK262178 FKL262174:FLG262178 FUH262174:FVC262178 GED262174:GEY262178 GNZ262174:GOU262178 GXV262174:GYQ262178 HHR262174:HIM262178 HRN262174:HSI262178 IBJ262174:ICE262178 ILF262174:IMA262178 IVB262174:IVW262178 JEX262174:JFS262178 JOT262174:JPO262178 JYP262174:JZK262178 KIL262174:KJG262178 KSH262174:KTC262178 LCD262174:LCY262178 LLZ262174:LMU262178 LVV262174:LWQ262178 MFR262174:MGM262178 MPN262174:MQI262178 MZJ262174:NAE262178 NJF262174:NKA262178 NTB262174:NTW262178 OCX262174:ODS262178 OMT262174:ONO262178 OWP262174:OXK262178 PGL262174:PHG262178 PQH262174:PRC262178 QAD262174:QAY262178 QJZ262174:QKU262178 QTV262174:QUQ262178 RDR262174:REM262178 RNN262174:ROI262178 RXJ262174:RYE262178 SHF262174:SIA262178 SRB262174:SRW262178 TAX262174:TBS262178 TKT262174:TLO262178 TUP262174:TVK262178 UEL262174:UFG262178 UOH262174:UPC262178 UYD262174:UYY262178 VHZ262174:VIU262178 VRV262174:VSQ262178 WBR262174:WCM262178 WLN262174:WMI262178 WVJ262174:WWE262178 IX327710:JS327714 ST327710:TO327714 ACP327710:ADK327714 AML327710:ANG327714 AWH327710:AXC327714 BGD327710:BGY327714 BPZ327710:BQU327714 BZV327710:CAQ327714 CJR327710:CKM327714 CTN327710:CUI327714 DDJ327710:DEE327714 DNF327710:DOA327714 DXB327710:DXW327714 EGX327710:EHS327714 EQT327710:ERO327714 FAP327710:FBK327714 FKL327710:FLG327714 FUH327710:FVC327714 GED327710:GEY327714 GNZ327710:GOU327714 GXV327710:GYQ327714 HHR327710:HIM327714 HRN327710:HSI327714 IBJ327710:ICE327714 ILF327710:IMA327714 IVB327710:IVW327714 JEX327710:JFS327714 JOT327710:JPO327714 JYP327710:JZK327714 KIL327710:KJG327714 KSH327710:KTC327714 LCD327710:LCY327714 LLZ327710:LMU327714 LVV327710:LWQ327714 MFR327710:MGM327714 MPN327710:MQI327714 MZJ327710:NAE327714 NJF327710:NKA327714 NTB327710:NTW327714 OCX327710:ODS327714 OMT327710:ONO327714 OWP327710:OXK327714 PGL327710:PHG327714 PQH327710:PRC327714 QAD327710:QAY327714 QJZ327710:QKU327714 QTV327710:QUQ327714 RDR327710:REM327714 RNN327710:ROI327714 RXJ327710:RYE327714 SHF327710:SIA327714 SRB327710:SRW327714 TAX327710:TBS327714 TKT327710:TLO327714 TUP327710:TVK327714 UEL327710:UFG327714 UOH327710:UPC327714 UYD327710:UYY327714 VHZ327710:VIU327714 VRV327710:VSQ327714 WBR327710:WCM327714 WLN327710:WMI327714 WVJ327710:WWE327714 IX393246:JS393250 ST393246:TO393250 ACP393246:ADK393250 AML393246:ANG393250 AWH393246:AXC393250 BGD393246:BGY393250 BPZ393246:BQU393250 BZV393246:CAQ393250 CJR393246:CKM393250 CTN393246:CUI393250 DDJ393246:DEE393250 DNF393246:DOA393250 DXB393246:DXW393250 EGX393246:EHS393250 EQT393246:ERO393250 FAP393246:FBK393250 FKL393246:FLG393250 FUH393246:FVC393250 GED393246:GEY393250 GNZ393246:GOU393250 GXV393246:GYQ393250 HHR393246:HIM393250 HRN393246:HSI393250 IBJ393246:ICE393250 ILF393246:IMA393250 IVB393246:IVW393250 JEX393246:JFS393250 JOT393246:JPO393250 JYP393246:JZK393250 KIL393246:KJG393250 KSH393246:KTC393250 LCD393246:LCY393250 LLZ393246:LMU393250 LVV393246:LWQ393250 MFR393246:MGM393250 MPN393246:MQI393250 MZJ393246:NAE393250 NJF393246:NKA393250 NTB393246:NTW393250 OCX393246:ODS393250 OMT393246:ONO393250 OWP393246:OXK393250 PGL393246:PHG393250 PQH393246:PRC393250 QAD393246:QAY393250 QJZ393246:QKU393250 QTV393246:QUQ393250 RDR393246:REM393250 RNN393246:ROI393250 RXJ393246:RYE393250 SHF393246:SIA393250 SRB393246:SRW393250 TAX393246:TBS393250 TKT393246:TLO393250 TUP393246:TVK393250 UEL393246:UFG393250 UOH393246:UPC393250 UYD393246:UYY393250 VHZ393246:VIU393250 VRV393246:VSQ393250 WBR393246:WCM393250 WLN393246:WMI393250 WVJ393246:WWE393250 IX458782:JS458786 ST458782:TO458786 ACP458782:ADK458786 AML458782:ANG458786 AWH458782:AXC458786 BGD458782:BGY458786 BPZ458782:BQU458786 BZV458782:CAQ458786 CJR458782:CKM458786 CTN458782:CUI458786 DDJ458782:DEE458786 DNF458782:DOA458786 DXB458782:DXW458786 EGX458782:EHS458786 EQT458782:ERO458786 FAP458782:FBK458786 FKL458782:FLG458786 FUH458782:FVC458786 GED458782:GEY458786 GNZ458782:GOU458786 GXV458782:GYQ458786 HHR458782:HIM458786 HRN458782:HSI458786 IBJ458782:ICE458786 ILF458782:IMA458786 IVB458782:IVW458786 JEX458782:JFS458786 JOT458782:JPO458786 JYP458782:JZK458786 KIL458782:KJG458786 KSH458782:KTC458786 LCD458782:LCY458786 LLZ458782:LMU458786 LVV458782:LWQ458786 MFR458782:MGM458786 MPN458782:MQI458786 MZJ458782:NAE458786 NJF458782:NKA458786 NTB458782:NTW458786 OCX458782:ODS458786 OMT458782:ONO458786 OWP458782:OXK458786 PGL458782:PHG458786 PQH458782:PRC458786 QAD458782:QAY458786 QJZ458782:QKU458786 QTV458782:QUQ458786 RDR458782:REM458786 RNN458782:ROI458786 RXJ458782:RYE458786 SHF458782:SIA458786 SRB458782:SRW458786 TAX458782:TBS458786 TKT458782:TLO458786 TUP458782:TVK458786 UEL458782:UFG458786 UOH458782:UPC458786 UYD458782:UYY458786 VHZ458782:VIU458786 VRV458782:VSQ458786 WBR458782:WCM458786 WLN458782:WMI458786 WVJ458782:WWE458786 IX524318:JS524322 ST524318:TO524322 ACP524318:ADK524322 AML524318:ANG524322 AWH524318:AXC524322 BGD524318:BGY524322 BPZ524318:BQU524322 BZV524318:CAQ524322 CJR524318:CKM524322 CTN524318:CUI524322 DDJ524318:DEE524322 DNF524318:DOA524322 DXB524318:DXW524322 EGX524318:EHS524322 EQT524318:ERO524322 FAP524318:FBK524322 FKL524318:FLG524322 FUH524318:FVC524322 GED524318:GEY524322 GNZ524318:GOU524322 GXV524318:GYQ524322 HHR524318:HIM524322 HRN524318:HSI524322 IBJ524318:ICE524322 ILF524318:IMA524322 IVB524318:IVW524322 JEX524318:JFS524322 JOT524318:JPO524322 JYP524318:JZK524322 KIL524318:KJG524322 KSH524318:KTC524322 LCD524318:LCY524322 LLZ524318:LMU524322 LVV524318:LWQ524322 MFR524318:MGM524322 MPN524318:MQI524322 MZJ524318:NAE524322 NJF524318:NKA524322 NTB524318:NTW524322 OCX524318:ODS524322 OMT524318:ONO524322 OWP524318:OXK524322 PGL524318:PHG524322 PQH524318:PRC524322 QAD524318:QAY524322 QJZ524318:QKU524322 QTV524318:QUQ524322 RDR524318:REM524322 RNN524318:ROI524322 RXJ524318:RYE524322 SHF524318:SIA524322 SRB524318:SRW524322 TAX524318:TBS524322 TKT524318:TLO524322 TUP524318:TVK524322 UEL524318:UFG524322 UOH524318:UPC524322 UYD524318:UYY524322 VHZ524318:VIU524322 VRV524318:VSQ524322 WBR524318:WCM524322 WLN524318:WMI524322 WVJ524318:WWE524322 IX589854:JS589858 ST589854:TO589858 ACP589854:ADK589858 AML589854:ANG589858 AWH589854:AXC589858 BGD589854:BGY589858 BPZ589854:BQU589858 BZV589854:CAQ589858 CJR589854:CKM589858 CTN589854:CUI589858 DDJ589854:DEE589858 DNF589854:DOA589858 DXB589854:DXW589858 EGX589854:EHS589858 EQT589854:ERO589858 FAP589854:FBK589858 FKL589854:FLG589858 FUH589854:FVC589858 GED589854:GEY589858 GNZ589854:GOU589858 GXV589854:GYQ589858 HHR589854:HIM589858 HRN589854:HSI589858 IBJ589854:ICE589858 ILF589854:IMA589858 IVB589854:IVW589858 JEX589854:JFS589858 JOT589854:JPO589858 JYP589854:JZK589858 KIL589854:KJG589858 KSH589854:KTC589858 LCD589854:LCY589858 LLZ589854:LMU589858 LVV589854:LWQ589858 MFR589854:MGM589858 MPN589854:MQI589858 MZJ589854:NAE589858 NJF589854:NKA589858 NTB589854:NTW589858 OCX589854:ODS589858 OMT589854:ONO589858 OWP589854:OXK589858 PGL589854:PHG589858 PQH589854:PRC589858 QAD589854:QAY589858 QJZ589854:QKU589858 QTV589854:QUQ589858 RDR589854:REM589858 RNN589854:ROI589858 RXJ589854:RYE589858 SHF589854:SIA589858 SRB589854:SRW589858 TAX589854:TBS589858 TKT589854:TLO589858 TUP589854:TVK589858 UEL589854:UFG589858 UOH589854:UPC589858 UYD589854:UYY589858 VHZ589854:VIU589858 VRV589854:VSQ589858 WBR589854:WCM589858 WLN589854:WMI589858 WVJ589854:WWE589858 IX655390:JS655394 ST655390:TO655394 ACP655390:ADK655394 AML655390:ANG655394 AWH655390:AXC655394 BGD655390:BGY655394 BPZ655390:BQU655394 BZV655390:CAQ655394 CJR655390:CKM655394 CTN655390:CUI655394 DDJ655390:DEE655394 DNF655390:DOA655394 DXB655390:DXW655394 EGX655390:EHS655394 EQT655390:ERO655394 FAP655390:FBK655394 FKL655390:FLG655394 FUH655390:FVC655394 GED655390:GEY655394 GNZ655390:GOU655394 GXV655390:GYQ655394 HHR655390:HIM655394 HRN655390:HSI655394 IBJ655390:ICE655394 ILF655390:IMA655394 IVB655390:IVW655394 JEX655390:JFS655394 JOT655390:JPO655394 JYP655390:JZK655394 KIL655390:KJG655394 KSH655390:KTC655394 LCD655390:LCY655394 LLZ655390:LMU655394 LVV655390:LWQ655394 MFR655390:MGM655394 MPN655390:MQI655394 MZJ655390:NAE655394 NJF655390:NKA655394 NTB655390:NTW655394 OCX655390:ODS655394 OMT655390:ONO655394 OWP655390:OXK655394 PGL655390:PHG655394 PQH655390:PRC655394 QAD655390:QAY655394 QJZ655390:QKU655394 QTV655390:QUQ655394 RDR655390:REM655394 RNN655390:ROI655394 RXJ655390:RYE655394 SHF655390:SIA655394 SRB655390:SRW655394 TAX655390:TBS655394 TKT655390:TLO655394 TUP655390:TVK655394 UEL655390:UFG655394 UOH655390:UPC655394 UYD655390:UYY655394 VHZ655390:VIU655394 VRV655390:VSQ655394 WBR655390:WCM655394 WLN655390:WMI655394 WVJ655390:WWE655394 IX720926:JS720930 ST720926:TO720930 ACP720926:ADK720930 AML720926:ANG720930 AWH720926:AXC720930 BGD720926:BGY720930 BPZ720926:BQU720930 BZV720926:CAQ720930 CJR720926:CKM720930 CTN720926:CUI720930 DDJ720926:DEE720930 DNF720926:DOA720930 DXB720926:DXW720930 EGX720926:EHS720930 EQT720926:ERO720930 FAP720926:FBK720930 FKL720926:FLG720930 FUH720926:FVC720930 GED720926:GEY720930 GNZ720926:GOU720930 GXV720926:GYQ720930 HHR720926:HIM720930 HRN720926:HSI720930 IBJ720926:ICE720930 ILF720926:IMA720930 IVB720926:IVW720930 JEX720926:JFS720930 JOT720926:JPO720930 JYP720926:JZK720930 KIL720926:KJG720930 KSH720926:KTC720930 LCD720926:LCY720930 LLZ720926:LMU720930 LVV720926:LWQ720930 MFR720926:MGM720930 MPN720926:MQI720930 MZJ720926:NAE720930 NJF720926:NKA720930 NTB720926:NTW720930 OCX720926:ODS720930 OMT720926:ONO720930 OWP720926:OXK720930 PGL720926:PHG720930 PQH720926:PRC720930 QAD720926:QAY720930 QJZ720926:QKU720930 QTV720926:QUQ720930 RDR720926:REM720930 RNN720926:ROI720930 RXJ720926:RYE720930 SHF720926:SIA720930 SRB720926:SRW720930 TAX720926:TBS720930 TKT720926:TLO720930 TUP720926:TVK720930 UEL720926:UFG720930 UOH720926:UPC720930 UYD720926:UYY720930 VHZ720926:VIU720930 VRV720926:VSQ720930 WBR720926:WCM720930 WLN720926:WMI720930 WVJ720926:WWE720930 IX786462:JS786466 ST786462:TO786466 ACP786462:ADK786466 AML786462:ANG786466 AWH786462:AXC786466 BGD786462:BGY786466 BPZ786462:BQU786466 BZV786462:CAQ786466 CJR786462:CKM786466 CTN786462:CUI786466 DDJ786462:DEE786466 DNF786462:DOA786466 DXB786462:DXW786466 EGX786462:EHS786466 EQT786462:ERO786466 FAP786462:FBK786466 FKL786462:FLG786466 FUH786462:FVC786466 GED786462:GEY786466 GNZ786462:GOU786466 GXV786462:GYQ786466 HHR786462:HIM786466 HRN786462:HSI786466 IBJ786462:ICE786466 ILF786462:IMA786466 IVB786462:IVW786466 JEX786462:JFS786466 JOT786462:JPO786466 JYP786462:JZK786466 KIL786462:KJG786466 KSH786462:KTC786466 LCD786462:LCY786466 LLZ786462:LMU786466 LVV786462:LWQ786466 MFR786462:MGM786466 MPN786462:MQI786466 MZJ786462:NAE786466 NJF786462:NKA786466 NTB786462:NTW786466 OCX786462:ODS786466 OMT786462:ONO786466 OWP786462:OXK786466 PGL786462:PHG786466 PQH786462:PRC786466 QAD786462:QAY786466 QJZ786462:QKU786466 QTV786462:QUQ786466 RDR786462:REM786466 RNN786462:ROI786466 RXJ786462:RYE786466 SHF786462:SIA786466 SRB786462:SRW786466 TAX786462:TBS786466 TKT786462:TLO786466 TUP786462:TVK786466 UEL786462:UFG786466 UOH786462:UPC786466 UYD786462:UYY786466 VHZ786462:VIU786466 VRV786462:VSQ786466 WBR786462:WCM786466 WLN786462:WMI786466 WVJ786462:WWE786466 IX851998:JS852002 ST851998:TO852002 ACP851998:ADK852002 AML851998:ANG852002 AWH851998:AXC852002 BGD851998:BGY852002 BPZ851998:BQU852002 BZV851998:CAQ852002 CJR851998:CKM852002 CTN851998:CUI852002 DDJ851998:DEE852002 DNF851998:DOA852002 DXB851998:DXW852002 EGX851998:EHS852002 EQT851998:ERO852002 FAP851998:FBK852002 FKL851998:FLG852002 FUH851998:FVC852002 GED851998:GEY852002 GNZ851998:GOU852002 GXV851998:GYQ852002 HHR851998:HIM852002 HRN851998:HSI852002 IBJ851998:ICE852002 ILF851998:IMA852002 IVB851998:IVW852002 JEX851998:JFS852002 JOT851998:JPO852002 JYP851998:JZK852002 KIL851998:KJG852002 KSH851998:KTC852002 LCD851998:LCY852002 LLZ851998:LMU852002 LVV851998:LWQ852002 MFR851998:MGM852002 MPN851998:MQI852002 MZJ851998:NAE852002 NJF851998:NKA852002 NTB851998:NTW852002 OCX851998:ODS852002 OMT851998:ONO852002 OWP851998:OXK852002 PGL851998:PHG852002 PQH851998:PRC852002 QAD851998:QAY852002 QJZ851998:QKU852002 QTV851998:QUQ852002 RDR851998:REM852002 RNN851998:ROI852002 RXJ851998:RYE852002 SHF851998:SIA852002 SRB851998:SRW852002 TAX851998:TBS852002 TKT851998:TLO852002 TUP851998:TVK852002 UEL851998:UFG852002 UOH851998:UPC852002 UYD851998:UYY852002 VHZ851998:VIU852002 VRV851998:VSQ852002 WBR851998:WCM852002 WLN851998:WMI852002 WVJ851998:WWE852002 IX917534:JS917538 ST917534:TO917538 ACP917534:ADK917538 AML917534:ANG917538 AWH917534:AXC917538 BGD917534:BGY917538 BPZ917534:BQU917538 BZV917534:CAQ917538 CJR917534:CKM917538 CTN917534:CUI917538 DDJ917534:DEE917538 DNF917534:DOA917538 DXB917534:DXW917538 EGX917534:EHS917538 EQT917534:ERO917538 FAP917534:FBK917538 FKL917534:FLG917538 FUH917534:FVC917538 GED917534:GEY917538 GNZ917534:GOU917538 GXV917534:GYQ917538 HHR917534:HIM917538 HRN917534:HSI917538 IBJ917534:ICE917538 ILF917534:IMA917538 IVB917534:IVW917538 JEX917534:JFS917538 JOT917534:JPO917538 JYP917534:JZK917538 KIL917534:KJG917538 KSH917534:KTC917538 LCD917534:LCY917538 LLZ917534:LMU917538 LVV917534:LWQ917538 MFR917534:MGM917538 MPN917534:MQI917538 MZJ917534:NAE917538 NJF917534:NKA917538 NTB917534:NTW917538 OCX917534:ODS917538 OMT917534:ONO917538 OWP917534:OXK917538 PGL917534:PHG917538 PQH917534:PRC917538 QAD917534:QAY917538 QJZ917534:QKU917538 QTV917534:QUQ917538 RDR917534:REM917538 RNN917534:ROI917538 RXJ917534:RYE917538 SHF917534:SIA917538 SRB917534:SRW917538 TAX917534:TBS917538 TKT917534:TLO917538 TUP917534:TVK917538 UEL917534:UFG917538 UOH917534:UPC917538 UYD917534:UYY917538 VHZ917534:VIU917538 VRV917534:VSQ917538 WBR917534:WCM917538 WLN917534:WMI917538 WVJ917534:WWE917538 IX983070:JS983074 ST983070:TO983074 ACP983070:ADK983074 AML983070:ANG983074 AWH983070:AXC983074 BGD983070:BGY983074 BPZ983070:BQU983074 BZV983070:CAQ983074 CJR983070:CKM983074 CTN983070:CUI983074 DDJ983070:DEE983074 DNF983070:DOA983074 DXB983070:DXW983074 EGX983070:EHS983074 EQT983070:ERO983074 FAP983070:FBK983074 FKL983070:FLG983074 FUH983070:FVC983074 GED983070:GEY983074 GNZ983070:GOU983074 GXV983070:GYQ983074 HHR983070:HIM983074 HRN983070:HSI983074 IBJ983070:ICE983074 ILF983070:IMA983074 IVB983070:IVW983074 JEX983070:JFS983074 JOT983070:JPO983074 JYP983070:JZK983074 KIL983070:KJG983074 KSH983070:KTC983074 LCD983070:LCY983074 LLZ983070:LMU983074 LVV983070:LWQ983074 MFR983070:MGM983074 MPN983070:MQI983074 MZJ983070:NAE983074 NJF983070:NKA983074 NTB983070:NTW983074 OCX983070:ODS983074 OMT983070:ONO983074 OWP983070:OXK983074 PGL983070:PHG983074 PQH983070:PRC983074 QAD983070:QAY983074 QJZ983070:QKU983074 QTV983070:QUQ983074 RDR983070:REM983074 RNN983070:ROI983074 RXJ983070:RYE983074 SHF983070:SIA983074 SRB983070:SRW983074 TAX983070:TBS983074 TKT983070:TLO983074 TUP983070:TVK983074 UEL983070:UFG983074 UOH983070:UPC983074 UYD983070:UYY983074 VHZ983070:VIU983074 VRV983070:VSQ983074 WBR983070:WCM983074 WLN983070:WMI983074 IX34:JS34 WVJ34:WWE34 WLN34:WMI34 WBR34:WCM34 VRV34:VSQ34 VHZ34:VIU34 UYD34:UYY34 UOH34:UPC34 UEL34:UFG34 TUP34:TVK34 TKT34:TLO34 TAX34:TBS34 SRB34:SRW34 SHF34:SIA34 RXJ34:RYE34 RNN34:ROI34 RDR34:REM34 QTV34:QUQ34 QJZ34:QKU34 QAD34:QAY34 PQH34:PRC34 PGL34:PHG34 OWP34:OXK34 OMT34:ONO34 OCX34:ODS34 NTB34:NTW34 NJF34:NKA34 MZJ34:NAE34 MPN34:MQI34 MFR34:MGM34 LVV34:LWQ34 LLZ34:LMU34 LCD34:LCY34 KSH34:KTC34 KIL34:KJG34 JYP34:JZK34 JOT34:JPO34 JEX34:JFS34 IVB34:IVW34 ILF34:IMA34 IBJ34:ICE34 HRN34:HSI34 HHR34:HIM34 GXV34:GYQ34 GNZ34:GOU34 GED34:GEY34 FUH34:FVC34 FKL34:FLG34 FAP34:FBK34 EQT34:ERO34 EGX34:EHS34 DXB34:DXW34 DNF34:DOA34 DDJ34:DEE34 CTN34:CUI34 CJR34:CKM34 BZV34:CAQ34 BPZ34:BQU34 BGD34:BGY34 AWH34:AXC34 AML34:ANG34 ACP34:ADK34 ST34:TO34 L65566:AG65570 L131102:AG131106 L196638:AG196642 L262174:AG262178 L327710:AG327714 L393246:AG393250 L458782:AG458786 L524318:AG524322 L589854:AG589858 L655390:AG655394 L720926:AG720930 L786462:AG786466 L851998:AG852002 L917534:AG917538 L983070:AG98307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62:AD65563 JP65562:JP65563 TL65562:TL65563 ADH65562:ADH65563 AND65562:AND65563 AWZ65562:AWZ65563 BGV65562:BGV65563 BQR65562:BQR65563 CAN65562:CAN65563 CKJ65562:CKJ65563 CUF65562:CUF65563 DEB65562:DEB65563 DNX65562:DNX65563 DXT65562:DXT65563 EHP65562:EHP65563 ERL65562:ERL65563 FBH65562:FBH65563 FLD65562:FLD65563 FUZ65562:FUZ65563 GEV65562:GEV65563 GOR65562:GOR65563 GYN65562:GYN65563 HIJ65562:HIJ65563 HSF65562:HSF65563 ICB65562:ICB65563 ILX65562:ILX65563 IVT65562:IVT65563 JFP65562:JFP65563 JPL65562:JPL65563 JZH65562:JZH65563 KJD65562:KJD65563 KSZ65562:KSZ65563 LCV65562:LCV65563 LMR65562:LMR65563 LWN65562:LWN65563 MGJ65562:MGJ65563 MQF65562:MQF65563 NAB65562:NAB65563 NJX65562:NJX65563 NTT65562:NTT65563 ODP65562:ODP65563 ONL65562:ONL65563 OXH65562:OXH65563 PHD65562:PHD65563 PQZ65562:PQZ65563 QAV65562:QAV65563 QKR65562:QKR65563 QUN65562:QUN65563 REJ65562:REJ65563 ROF65562:ROF65563 RYB65562:RYB65563 SHX65562:SHX65563 SRT65562:SRT65563 TBP65562:TBP65563 TLL65562:TLL65563 TVH65562:TVH65563 UFD65562:UFD65563 UOZ65562:UOZ65563 UYV65562:UYV65563 VIR65562:VIR65563 VSN65562:VSN65563 WCJ65562:WCJ65563 WMF65562:WMF65563 WWB65562:WWB65563 AD131098:AD131099 JP131098:JP131099 TL131098:TL131099 ADH131098:ADH131099 AND131098:AND131099 AWZ131098:AWZ131099 BGV131098:BGV131099 BQR131098:BQR131099 CAN131098:CAN131099 CKJ131098:CKJ131099 CUF131098:CUF131099 DEB131098:DEB131099 DNX131098:DNX131099 DXT131098:DXT131099 EHP131098:EHP131099 ERL131098:ERL131099 FBH131098:FBH131099 FLD131098:FLD131099 FUZ131098:FUZ131099 GEV131098:GEV131099 GOR131098:GOR131099 GYN131098:GYN131099 HIJ131098:HIJ131099 HSF131098:HSF131099 ICB131098:ICB131099 ILX131098:ILX131099 IVT131098:IVT131099 JFP131098:JFP131099 JPL131098:JPL131099 JZH131098:JZH131099 KJD131098:KJD131099 KSZ131098:KSZ131099 LCV131098:LCV131099 LMR131098:LMR131099 LWN131098:LWN131099 MGJ131098:MGJ131099 MQF131098:MQF131099 NAB131098:NAB131099 NJX131098:NJX131099 NTT131098:NTT131099 ODP131098:ODP131099 ONL131098:ONL131099 OXH131098:OXH131099 PHD131098:PHD131099 PQZ131098:PQZ131099 QAV131098:QAV131099 QKR131098:QKR131099 QUN131098:QUN131099 REJ131098:REJ131099 ROF131098:ROF131099 RYB131098:RYB131099 SHX131098:SHX131099 SRT131098:SRT131099 TBP131098:TBP131099 TLL131098:TLL131099 TVH131098:TVH131099 UFD131098:UFD131099 UOZ131098:UOZ131099 UYV131098:UYV131099 VIR131098:VIR131099 VSN131098:VSN131099 WCJ131098:WCJ131099 WMF131098:WMF131099 WWB131098:WWB131099 AD196634:AD196635 JP196634:JP196635 TL196634:TL196635 ADH196634:ADH196635 AND196634:AND196635 AWZ196634:AWZ196635 BGV196634:BGV196635 BQR196634:BQR196635 CAN196634:CAN196635 CKJ196634:CKJ196635 CUF196634:CUF196635 DEB196634:DEB196635 DNX196634:DNX196635 DXT196634:DXT196635 EHP196634:EHP196635 ERL196634:ERL196635 FBH196634:FBH196635 FLD196634:FLD196635 FUZ196634:FUZ196635 GEV196634:GEV196635 GOR196634:GOR196635 GYN196634:GYN196635 HIJ196634:HIJ196635 HSF196634:HSF196635 ICB196634:ICB196635 ILX196634:ILX196635 IVT196634:IVT196635 JFP196634:JFP196635 JPL196634:JPL196635 JZH196634:JZH196635 KJD196634:KJD196635 KSZ196634:KSZ196635 LCV196634:LCV196635 LMR196634:LMR196635 LWN196634:LWN196635 MGJ196634:MGJ196635 MQF196634:MQF196635 NAB196634:NAB196635 NJX196634:NJX196635 NTT196634:NTT196635 ODP196634:ODP196635 ONL196634:ONL196635 OXH196634:OXH196635 PHD196634:PHD196635 PQZ196634:PQZ196635 QAV196634:QAV196635 QKR196634:QKR196635 QUN196634:QUN196635 REJ196634:REJ196635 ROF196634:ROF196635 RYB196634:RYB196635 SHX196634:SHX196635 SRT196634:SRT196635 TBP196634:TBP196635 TLL196634:TLL196635 TVH196634:TVH196635 UFD196634:UFD196635 UOZ196634:UOZ196635 UYV196634:UYV196635 VIR196634:VIR196635 VSN196634:VSN196635 WCJ196634:WCJ196635 WMF196634:WMF196635 WWB196634:WWB196635 AD262170:AD262171 JP262170:JP262171 TL262170:TL262171 ADH262170:ADH262171 AND262170:AND262171 AWZ262170:AWZ262171 BGV262170:BGV262171 BQR262170:BQR262171 CAN262170:CAN262171 CKJ262170:CKJ262171 CUF262170:CUF262171 DEB262170:DEB262171 DNX262170:DNX262171 DXT262170:DXT262171 EHP262170:EHP262171 ERL262170:ERL262171 FBH262170:FBH262171 FLD262170:FLD262171 FUZ262170:FUZ262171 GEV262170:GEV262171 GOR262170:GOR262171 GYN262170:GYN262171 HIJ262170:HIJ262171 HSF262170:HSF262171 ICB262170:ICB262171 ILX262170:ILX262171 IVT262170:IVT262171 JFP262170:JFP262171 JPL262170:JPL262171 JZH262170:JZH262171 KJD262170:KJD262171 KSZ262170:KSZ262171 LCV262170:LCV262171 LMR262170:LMR262171 LWN262170:LWN262171 MGJ262170:MGJ262171 MQF262170:MQF262171 NAB262170:NAB262171 NJX262170:NJX262171 NTT262170:NTT262171 ODP262170:ODP262171 ONL262170:ONL262171 OXH262170:OXH262171 PHD262170:PHD262171 PQZ262170:PQZ262171 QAV262170:QAV262171 QKR262170:QKR262171 QUN262170:QUN262171 REJ262170:REJ262171 ROF262170:ROF262171 RYB262170:RYB262171 SHX262170:SHX262171 SRT262170:SRT262171 TBP262170:TBP262171 TLL262170:TLL262171 TVH262170:TVH262171 UFD262170:UFD262171 UOZ262170:UOZ262171 UYV262170:UYV262171 VIR262170:VIR262171 VSN262170:VSN262171 WCJ262170:WCJ262171 WMF262170:WMF262171 WWB262170:WWB262171 AD327706:AD327707 JP327706:JP327707 TL327706:TL327707 ADH327706:ADH327707 AND327706:AND327707 AWZ327706:AWZ327707 BGV327706:BGV327707 BQR327706:BQR327707 CAN327706:CAN327707 CKJ327706:CKJ327707 CUF327706:CUF327707 DEB327706:DEB327707 DNX327706:DNX327707 DXT327706:DXT327707 EHP327706:EHP327707 ERL327706:ERL327707 FBH327706:FBH327707 FLD327706:FLD327707 FUZ327706:FUZ327707 GEV327706:GEV327707 GOR327706:GOR327707 GYN327706:GYN327707 HIJ327706:HIJ327707 HSF327706:HSF327707 ICB327706:ICB327707 ILX327706:ILX327707 IVT327706:IVT327707 JFP327706:JFP327707 JPL327706:JPL327707 JZH327706:JZH327707 KJD327706:KJD327707 KSZ327706:KSZ327707 LCV327706:LCV327707 LMR327706:LMR327707 LWN327706:LWN327707 MGJ327706:MGJ327707 MQF327706:MQF327707 NAB327706:NAB327707 NJX327706:NJX327707 NTT327706:NTT327707 ODP327706:ODP327707 ONL327706:ONL327707 OXH327706:OXH327707 PHD327706:PHD327707 PQZ327706:PQZ327707 QAV327706:QAV327707 QKR327706:QKR327707 QUN327706:QUN327707 REJ327706:REJ327707 ROF327706:ROF327707 RYB327706:RYB327707 SHX327706:SHX327707 SRT327706:SRT327707 TBP327706:TBP327707 TLL327706:TLL327707 TVH327706:TVH327707 UFD327706:UFD327707 UOZ327706:UOZ327707 UYV327706:UYV327707 VIR327706:VIR327707 VSN327706:VSN327707 WCJ327706:WCJ327707 WMF327706:WMF327707 WWB327706:WWB327707 AD393242:AD393243 JP393242:JP393243 TL393242:TL393243 ADH393242:ADH393243 AND393242:AND393243 AWZ393242:AWZ393243 BGV393242:BGV393243 BQR393242:BQR393243 CAN393242:CAN393243 CKJ393242:CKJ393243 CUF393242:CUF393243 DEB393242:DEB393243 DNX393242:DNX393243 DXT393242:DXT393243 EHP393242:EHP393243 ERL393242:ERL393243 FBH393242:FBH393243 FLD393242:FLD393243 FUZ393242:FUZ393243 GEV393242:GEV393243 GOR393242:GOR393243 GYN393242:GYN393243 HIJ393242:HIJ393243 HSF393242:HSF393243 ICB393242:ICB393243 ILX393242:ILX393243 IVT393242:IVT393243 JFP393242:JFP393243 JPL393242:JPL393243 JZH393242:JZH393243 KJD393242:KJD393243 KSZ393242:KSZ393243 LCV393242:LCV393243 LMR393242:LMR393243 LWN393242:LWN393243 MGJ393242:MGJ393243 MQF393242:MQF393243 NAB393242:NAB393243 NJX393242:NJX393243 NTT393242:NTT393243 ODP393242:ODP393243 ONL393242:ONL393243 OXH393242:OXH393243 PHD393242:PHD393243 PQZ393242:PQZ393243 QAV393242:QAV393243 QKR393242:QKR393243 QUN393242:QUN393243 REJ393242:REJ393243 ROF393242:ROF393243 RYB393242:RYB393243 SHX393242:SHX393243 SRT393242:SRT393243 TBP393242:TBP393243 TLL393242:TLL393243 TVH393242:TVH393243 UFD393242:UFD393243 UOZ393242:UOZ393243 UYV393242:UYV393243 VIR393242:VIR393243 VSN393242:VSN393243 WCJ393242:WCJ393243 WMF393242:WMF393243 WWB393242:WWB393243 AD458778:AD458779 JP458778:JP458779 TL458778:TL458779 ADH458778:ADH458779 AND458778:AND458779 AWZ458778:AWZ458779 BGV458778:BGV458779 BQR458778:BQR458779 CAN458778:CAN458779 CKJ458778:CKJ458779 CUF458778:CUF458779 DEB458778:DEB458779 DNX458778:DNX458779 DXT458778:DXT458779 EHP458778:EHP458779 ERL458778:ERL458779 FBH458778:FBH458779 FLD458778:FLD458779 FUZ458778:FUZ458779 GEV458778:GEV458779 GOR458778:GOR458779 GYN458778:GYN458779 HIJ458778:HIJ458779 HSF458778:HSF458779 ICB458778:ICB458779 ILX458778:ILX458779 IVT458778:IVT458779 JFP458778:JFP458779 JPL458778:JPL458779 JZH458778:JZH458779 KJD458778:KJD458779 KSZ458778:KSZ458779 LCV458778:LCV458779 LMR458778:LMR458779 LWN458778:LWN458779 MGJ458778:MGJ458779 MQF458778:MQF458779 NAB458778:NAB458779 NJX458778:NJX458779 NTT458778:NTT458779 ODP458778:ODP458779 ONL458778:ONL458779 OXH458778:OXH458779 PHD458778:PHD458779 PQZ458778:PQZ458779 QAV458778:QAV458779 QKR458778:QKR458779 QUN458778:QUN458779 REJ458778:REJ458779 ROF458778:ROF458779 RYB458778:RYB458779 SHX458778:SHX458779 SRT458778:SRT458779 TBP458778:TBP458779 TLL458778:TLL458779 TVH458778:TVH458779 UFD458778:UFD458779 UOZ458778:UOZ458779 UYV458778:UYV458779 VIR458778:VIR458779 VSN458778:VSN458779 WCJ458778:WCJ458779 WMF458778:WMF458779 WWB458778:WWB458779 AD524314:AD524315 JP524314:JP524315 TL524314:TL524315 ADH524314:ADH524315 AND524314:AND524315 AWZ524314:AWZ524315 BGV524314:BGV524315 BQR524314:BQR524315 CAN524314:CAN524315 CKJ524314:CKJ524315 CUF524314:CUF524315 DEB524314:DEB524315 DNX524314:DNX524315 DXT524314:DXT524315 EHP524314:EHP524315 ERL524314:ERL524315 FBH524314:FBH524315 FLD524314:FLD524315 FUZ524314:FUZ524315 GEV524314:GEV524315 GOR524314:GOR524315 GYN524314:GYN524315 HIJ524314:HIJ524315 HSF524314:HSF524315 ICB524314:ICB524315 ILX524314:ILX524315 IVT524314:IVT524315 JFP524314:JFP524315 JPL524314:JPL524315 JZH524314:JZH524315 KJD524314:KJD524315 KSZ524314:KSZ524315 LCV524314:LCV524315 LMR524314:LMR524315 LWN524314:LWN524315 MGJ524314:MGJ524315 MQF524314:MQF524315 NAB524314:NAB524315 NJX524314:NJX524315 NTT524314:NTT524315 ODP524314:ODP524315 ONL524314:ONL524315 OXH524314:OXH524315 PHD524314:PHD524315 PQZ524314:PQZ524315 QAV524314:QAV524315 QKR524314:QKR524315 QUN524314:QUN524315 REJ524314:REJ524315 ROF524314:ROF524315 RYB524314:RYB524315 SHX524314:SHX524315 SRT524314:SRT524315 TBP524314:TBP524315 TLL524314:TLL524315 TVH524314:TVH524315 UFD524314:UFD524315 UOZ524314:UOZ524315 UYV524314:UYV524315 VIR524314:VIR524315 VSN524314:VSN524315 WCJ524314:WCJ524315 WMF524314:WMF524315 WWB524314:WWB524315 AD589850:AD589851 JP589850:JP589851 TL589850:TL589851 ADH589850:ADH589851 AND589850:AND589851 AWZ589850:AWZ589851 BGV589850:BGV589851 BQR589850:BQR589851 CAN589850:CAN589851 CKJ589850:CKJ589851 CUF589850:CUF589851 DEB589850:DEB589851 DNX589850:DNX589851 DXT589850:DXT589851 EHP589850:EHP589851 ERL589850:ERL589851 FBH589850:FBH589851 FLD589850:FLD589851 FUZ589850:FUZ589851 GEV589850:GEV589851 GOR589850:GOR589851 GYN589850:GYN589851 HIJ589850:HIJ589851 HSF589850:HSF589851 ICB589850:ICB589851 ILX589850:ILX589851 IVT589850:IVT589851 JFP589850:JFP589851 JPL589850:JPL589851 JZH589850:JZH589851 KJD589850:KJD589851 KSZ589850:KSZ589851 LCV589850:LCV589851 LMR589850:LMR589851 LWN589850:LWN589851 MGJ589850:MGJ589851 MQF589850:MQF589851 NAB589850:NAB589851 NJX589850:NJX589851 NTT589850:NTT589851 ODP589850:ODP589851 ONL589850:ONL589851 OXH589850:OXH589851 PHD589850:PHD589851 PQZ589850:PQZ589851 QAV589850:QAV589851 QKR589850:QKR589851 QUN589850:QUN589851 REJ589850:REJ589851 ROF589850:ROF589851 RYB589850:RYB589851 SHX589850:SHX589851 SRT589850:SRT589851 TBP589850:TBP589851 TLL589850:TLL589851 TVH589850:TVH589851 UFD589850:UFD589851 UOZ589850:UOZ589851 UYV589850:UYV589851 VIR589850:VIR589851 VSN589850:VSN589851 WCJ589850:WCJ589851 WMF589850:WMF589851 WWB589850:WWB589851 AD655386:AD655387 JP655386:JP655387 TL655386:TL655387 ADH655386:ADH655387 AND655386:AND655387 AWZ655386:AWZ655387 BGV655386:BGV655387 BQR655386:BQR655387 CAN655386:CAN655387 CKJ655386:CKJ655387 CUF655386:CUF655387 DEB655386:DEB655387 DNX655386:DNX655387 DXT655386:DXT655387 EHP655386:EHP655387 ERL655386:ERL655387 FBH655386:FBH655387 FLD655386:FLD655387 FUZ655386:FUZ655387 GEV655386:GEV655387 GOR655386:GOR655387 GYN655386:GYN655387 HIJ655386:HIJ655387 HSF655386:HSF655387 ICB655386:ICB655387 ILX655386:ILX655387 IVT655386:IVT655387 JFP655386:JFP655387 JPL655386:JPL655387 JZH655386:JZH655387 KJD655386:KJD655387 KSZ655386:KSZ655387 LCV655386:LCV655387 LMR655386:LMR655387 LWN655386:LWN655387 MGJ655386:MGJ655387 MQF655386:MQF655387 NAB655386:NAB655387 NJX655386:NJX655387 NTT655386:NTT655387 ODP655386:ODP655387 ONL655386:ONL655387 OXH655386:OXH655387 PHD655386:PHD655387 PQZ655386:PQZ655387 QAV655386:QAV655387 QKR655386:QKR655387 QUN655386:QUN655387 REJ655386:REJ655387 ROF655386:ROF655387 RYB655386:RYB655387 SHX655386:SHX655387 SRT655386:SRT655387 TBP655386:TBP655387 TLL655386:TLL655387 TVH655386:TVH655387 UFD655386:UFD655387 UOZ655386:UOZ655387 UYV655386:UYV655387 VIR655386:VIR655387 VSN655386:VSN655387 WCJ655386:WCJ655387 WMF655386:WMF655387 WWB655386:WWB655387 AD720922:AD720923 JP720922:JP720923 TL720922:TL720923 ADH720922:ADH720923 AND720922:AND720923 AWZ720922:AWZ720923 BGV720922:BGV720923 BQR720922:BQR720923 CAN720922:CAN720923 CKJ720922:CKJ720923 CUF720922:CUF720923 DEB720922:DEB720923 DNX720922:DNX720923 DXT720922:DXT720923 EHP720922:EHP720923 ERL720922:ERL720923 FBH720922:FBH720923 FLD720922:FLD720923 FUZ720922:FUZ720923 GEV720922:GEV720923 GOR720922:GOR720923 GYN720922:GYN720923 HIJ720922:HIJ720923 HSF720922:HSF720923 ICB720922:ICB720923 ILX720922:ILX720923 IVT720922:IVT720923 JFP720922:JFP720923 JPL720922:JPL720923 JZH720922:JZH720923 KJD720922:KJD720923 KSZ720922:KSZ720923 LCV720922:LCV720923 LMR720922:LMR720923 LWN720922:LWN720923 MGJ720922:MGJ720923 MQF720922:MQF720923 NAB720922:NAB720923 NJX720922:NJX720923 NTT720922:NTT720923 ODP720922:ODP720923 ONL720922:ONL720923 OXH720922:OXH720923 PHD720922:PHD720923 PQZ720922:PQZ720923 QAV720922:QAV720923 QKR720922:QKR720923 QUN720922:QUN720923 REJ720922:REJ720923 ROF720922:ROF720923 RYB720922:RYB720923 SHX720922:SHX720923 SRT720922:SRT720923 TBP720922:TBP720923 TLL720922:TLL720923 TVH720922:TVH720923 UFD720922:UFD720923 UOZ720922:UOZ720923 UYV720922:UYV720923 VIR720922:VIR720923 VSN720922:VSN720923 WCJ720922:WCJ720923 WMF720922:WMF720923 WWB720922:WWB720923 AD786458:AD786459 JP786458:JP786459 TL786458:TL786459 ADH786458:ADH786459 AND786458:AND786459 AWZ786458:AWZ786459 BGV786458:BGV786459 BQR786458:BQR786459 CAN786458:CAN786459 CKJ786458:CKJ786459 CUF786458:CUF786459 DEB786458:DEB786459 DNX786458:DNX786459 DXT786458:DXT786459 EHP786458:EHP786459 ERL786458:ERL786459 FBH786458:FBH786459 FLD786458:FLD786459 FUZ786458:FUZ786459 GEV786458:GEV786459 GOR786458:GOR786459 GYN786458:GYN786459 HIJ786458:HIJ786459 HSF786458:HSF786459 ICB786458:ICB786459 ILX786458:ILX786459 IVT786458:IVT786459 JFP786458:JFP786459 JPL786458:JPL786459 JZH786458:JZH786459 KJD786458:KJD786459 KSZ786458:KSZ786459 LCV786458:LCV786459 LMR786458:LMR786459 LWN786458:LWN786459 MGJ786458:MGJ786459 MQF786458:MQF786459 NAB786458:NAB786459 NJX786458:NJX786459 NTT786458:NTT786459 ODP786458:ODP786459 ONL786458:ONL786459 OXH786458:OXH786459 PHD786458:PHD786459 PQZ786458:PQZ786459 QAV786458:QAV786459 QKR786458:QKR786459 QUN786458:QUN786459 REJ786458:REJ786459 ROF786458:ROF786459 RYB786458:RYB786459 SHX786458:SHX786459 SRT786458:SRT786459 TBP786458:TBP786459 TLL786458:TLL786459 TVH786458:TVH786459 UFD786458:UFD786459 UOZ786458:UOZ786459 UYV786458:UYV786459 VIR786458:VIR786459 VSN786458:VSN786459 WCJ786458:WCJ786459 WMF786458:WMF786459 WWB786458:WWB786459 AD851994:AD851995 JP851994:JP851995 TL851994:TL851995 ADH851994:ADH851995 AND851994:AND851995 AWZ851994:AWZ851995 BGV851994:BGV851995 BQR851994:BQR851995 CAN851994:CAN851995 CKJ851994:CKJ851995 CUF851994:CUF851995 DEB851994:DEB851995 DNX851994:DNX851995 DXT851994:DXT851995 EHP851994:EHP851995 ERL851994:ERL851995 FBH851994:FBH851995 FLD851994:FLD851995 FUZ851994:FUZ851995 GEV851994:GEV851995 GOR851994:GOR851995 GYN851994:GYN851995 HIJ851994:HIJ851995 HSF851994:HSF851995 ICB851994:ICB851995 ILX851994:ILX851995 IVT851994:IVT851995 JFP851994:JFP851995 JPL851994:JPL851995 JZH851994:JZH851995 KJD851994:KJD851995 KSZ851994:KSZ851995 LCV851994:LCV851995 LMR851994:LMR851995 LWN851994:LWN851995 MGJ851994:MGJ851995 MQF851994:MQF851995 NAB851994:NAB851995 NJX851994:NJX851995 NTT851994:NTT851995 ODP851994:ODP851995 ONL851994:ONL851995 OXH851994:OXH851995 PHD851994:PHD851995 PQZ851994:PQZ851995 QAV851994:QAV851995 QKR851994:QKR851995 QUN851994:QUN851995 REJ851994:REJ851995 ROF851994:ROF851995 RYB851994:RYB851995 SHX851994:SHX851995 SRT851994:SRT851995 TBP851994:TBP851995 TLL851994:TLL851995 TVH851994:TVH851995 UFD851994:UFD851995 UOZ851994:UOZ851995 UYV851994:UYV851995 VIR851994:VIR851995 VSN851994:VSN851995 WCJ851994:WCJ851995 WMF851994:WMF851995 WWB851994:WWB851995 AD917530:AD917531 JP917530:JP917531 TL917530:TL917531 ADH917530:ADH917531 AND917530:AND917531 AWZ917530:AWZ917531 BGV917530:BGV917531 BQR917530:BQR917531 CAN917530:CAN917531 CKJ917530:CKJ917531 CUF917530:CUF917531 DEB917530:DEB917531 DNX917530:DNX917531 DXT917530:DXT917531 EHP917530:EHP917531 ERL917530:ERL917531 FBH917530:FBH917531 FLD917530:FLD917531 FUZ917530:FUZ917531 GEV917530:GEV917531 GOR917530:GOR917531 GYN917530:GYN917531 HIJ917530:HIJ917531 HSF917530:HSF917531 ICB917530:ICB917531 ILX917530:ILX917531 IVT917530:IVT917531 JFP917530:JFP917531 JPL917530:JPL917531 JZH917530:JZH917531 KJD917530:KJD917531 KSZ917530:KSZ917531 LCV917530:LCV917531 LMR917530:LMR917531 LWN917530:LWN917531 MGJ917530:MGJ917531 MQF917530:MQF917531 NAB917530:NAB917531 NJX917530:NJX917531 NTT917530:NTT917531 ODP917530:ODP917531 ONL917530:ONL917531 OXH917530:OXH917531 PHD917530:PHD917531 PQZ917530:PQZ917531 QAV917530:QAV917531 QKR917530:QKR917531 QUN917530:QUN917531 REJ917530:REJ917531 ROF917530:ROF917531 RYB917530:RYB917531 SHX917530:SHX917531 SRT917530:SRT917531 TBP917530:TBP917531 TLL917530:TLL917531 TVH917530:TVH917531 UFD917530:UFD917531 UOZ917530:UOZ917531 UYV917530:UYV917531 VIR917530:VIR917531 VSN917530:VSN917531 WCJ917530:WCJ917531 WMF917530:WMF917531 WWB917530:WWB917531 AD983066:AD983067 JP983066:JP983067 TL983066:TL983067 ADH983066:ADH983067 AND983066:AND983067 AWZ983066:AWZ983067 BGV983066:BGV983067 BQR983066:BQR983067 CAN983066:CAN983067 CKJ983066:CKJ983067 CUF983066:CUF983067 DEB983066:DEB983067 DNX983066:DNX983067 DXT983066:DXT983067 EHP983066:EHP983067 ERL983066:ERL983067 FBH983066:FBH983067 FLD983066:FLD983067 FUZ983066:FUZ983067 GEV983066:GEV983067 GOR983066:GOR983067 GYN983066:GYN983067 HIJ983066:HIJ983067 HSF983066:HSF983067 ICB983066:ICB983067 ILX983066:ILX983067 IVT983066:IVT983067 JFP983066:JFP983067 JPL983066:JPL983067 JZH983066:JZH983067 KJD983066:KJD983067 KSZ983066:KSZ983067 LCV983066:LCV983067 LMR983066:LMR983067 LWN983066:LWN983067 MGJ983066:MGJ983067 MQF983066:MQF983067 NAB983066:NAB983067 NJX983066:NJX983067 NTT983066:NTT983067 ODP983066:ODP983067 ONL983066:ONL983067 OXH983066:OXH983067 PHD983066:PHD983067 PQZ983066:PQZ983067 QAV983066:QAV983067 QKR983066:QKR983067 QUN983066:QUN983067 REJ983066:REJ983067 ROF983066:ROF983067 RYB983066:RYB983067 SHX983066:SHX983067 SRT983066:SRT983067 TBP983066:TBP983067 TLL983066:TLL983067 TVH983066:TVH983067 UFD983066:UFD983067 UOZ983066:UOZ983067 UYV983066:UYV983067 VIR983066:VIR983067 VSN983066:VSN983067 WCJ983066:WCJ983067 WMF983066:WMF983067 WWB983066:WWB983067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JZ26:JZ31 AB65562:AB65563 JN65562:JN65563 TJ65562:TJ65563 ADF65562:ADF65563 ANB65562:ANB65563 AWX65562:AWX65563 BGT65562:BGT65563 BQP65562:BQP65563 CAL65562:CAL65563 CKH65562:CKH65563 CUD65562:CUD65563 DDZ65562:DDZ65563 DNV65562:DNV65563 DXR65562:DXR65563 EHN65562:EHN65563 ERJ65562:ERJ65563 FBF65562:FBF65563 FLB65562:FLB65563 FUX65562:FUX65563 GET65562:GET65563 GOP65562:GOP65563 GYL65562:GYL65563 HIH65562:HIH65563 HSD65562:HSD65563 IBZ65562:IBZ65563 ILV65562:ILV65563 IVR65562:IVR65563 JFN65562:JFN65563 JPJ65562:JPJ65563 JZF65562:JZF65563 KJB65562:KJB65563 KSX65562:KSX65563 LCT65562:LCT65563 LMP65562:LMP65563 LWL65562:LWL65563 MGH65562:MGH65563 MQD65562:MQD65563 MZZ65562:MZZ65563 NJV65562:NJV65563 NTR65562:NTR65563 ODN65562:ODN65563 ONJ65562:ONJ65563 OXF65562:OXF65563 PHB65562:PHB65563 PQX65562:PQX65563 QAT65562:QAT65563 QKP65562:QKP65563 QUL65562:QUL65563 REH65562:REH65563 ROD65562:ROD65563 RXZ65562:RXZ65563 SHV65562:SHV65563 SRR65562:SRR65563 TBN65562:TBN65563 TLJ65562:TLJ65563 TVF65562:TVF65563 UFB65562:UFB65563 UOX65562:UOX65563 UYT65562:UYT65563 VIP65562:VIP65563 VSL65562:VSL65563 WCH65562:WCH65563 WMD65562:WMD65563 WVZ65562:WVZ65563 AB131098:AB131099 JN131098:JN131099 TJ131098:TJ131099 ADF131098:ADF131099 ANB131098:ANB131099 AWX131098:AWX131099 BGT131098:BGT131099 BQP131098:BQP131099 CAL131098:CAL131099 CKH131098:CKH131099 CUD131098:CUD131099 DDZ131098:DDZ131099 DNV131098:DNV131099 DXR131098:DXR131099 EHN131098:EHN131099 ERJ131098:ERJ131099 FBF131098:FBF131099 FLB131098:FLB131099 FUX131098:FUX131099 GET131098:GET131099 GOP131098:GOP131099 GYL131098:GYL131099 HIH131098:HIH131099 HSD131098:HSD131099 IBZ131098:IBZ131099 ILV131098:ILV131099 IVR131098:IVR131099 JFN131098:JFN131099 JPJ131098:JPJ131099 JZF131098:JZF131099 KJB131098:KJB131099 KSX131098:KSX131099 LCT131098:LCT131099 LMP131098:LMP131099 LWL131098:LWL131099 MGH131098:MGH131099 MQD131098:MQD131099 MZZ131098:MZZ131099 NJV131098:NJV131099 NTR131098:NTR131099 ODN131098:ODN131099 ONJ131098:ONJ131099 OXF131098:OXF131099 PHB131098:PHB131099 PQX131098:PQX131099 QAT131098:QAT131099 QKP131098:QKP131099 QUL131098:QUL131099 REH131098:REH131099 ROD131098:ROD131099 RXZ131098:RXZ131099 SHV131098:SHV131099 SRR131098:SRR131099 TBN131098:TBN131099 TLJ131098:TLJ131099 TVF131098:TVF131099 UFB131098:UFB131099 UOX131098:UOX131099 UYT131098:UYT131099 VIP131098:VIP131099 VSL131098:VSL131099 WCH131098:WCH131099 WMD131098:WMD131099 WVZ131098:WVZ131099 AB196634:AB196635 JN196634:JN196635 TJ196634:TJ196635 ADF196634:ADF196635 ANB196634:ANB196635 AWX196634:AWX196635 BGT196634:BGT196635 BQP196634:BQP196635 CAL196634:CAL196635 CKH196634:CKH196635 CUD196634:CUD196635 DDZ196634:DDZ196635 DNV196634:DNV196635 DXR196634:DXR196635 EHN196634:EHN196635 ERJ196634:ERJ196635 FBF196634:FBF196635 FLB196634:FLB196635 FUX196634:FUX196635 GET196634:GET196635 GOP196634:GOP196635 GYL196634:GYL196635 HIH196634:HIH196635 HSD196634:HSD196635 IBZ196634:IBZ196635 ILV196634:ILV196635 IVR196634:IVR196635 JFN196634:JFN196635 JPJ196634:JPJ196635 JZF196634:JZF196635 KJB196634:KJB196635 KSX196634:KSX196635 LCT196634:LCT196635 LMP196634:LMP196635 LWL196634:LWL196635 MGH196634:MGH196635 MQD196634:MQD196635 MZZ196634:MZZ196635 NJV196634:NJV196635 NTR196634:NTR196635 ODN196634:ODN196635 ONJ196634:ONJ196635 OXF196634:OXF196635 PHB196634:PHB196635 PQX196634:PQX196635 QAT196634:QAT196635 QKP196634:QKP196635 QUL196634:QUL196635 REH196634:REH196635 ROD196634:ROD196635 RXZ196634:RXZ196635 SHV196634:SHV196635 SRR196634:SRR196635 TBN196634:TBN196635 TLJ196634:TLJ196635 TVF196634:TVF196635 UFB196634:UFB196635 UOX196634:UOX196635 UYT196634:UYT196635 VIP196634:VIP196635 VSL196634:VSL196635 WCH196634:WCH196635 WMD196634:WMD196635 WVZ196634:WVZ196635 AB262170:AB262171 JN262170:JN262171 TJ262170:TJ262171 ADF262170:ADF262171 ANB262170:ANB262171 AWX262170:AWX262171 BGT262170:BGT262171 BQP262170:BQP262171 CAL262170:CAL262171 CKH262170:CKH262171 CUD262170:CUD262171 DDZ262170:DDZ262171 DNV262170:DNV262171 DXR262170:DXR262171 EHN262170:EHN262171 ERJ262170:ERJ262171 FBF262170:FBF262171 FLB262170:FLB262171 FUX262170:FUX262171 GET262170:GET262171 GOP262170:GOP262171 GYL262170:GYL262171 HIH262170:HIH262171 HSD262170:HSD262171 IBZ262170:IBZ262171 ILV262170:ILV262171 IVR262170:IVR262171 JFN262170:JFN262171 JPJ262170:JPJ262171 JZF262170:JZF262171 KJB262170:KJB262171 KSX262170:KSX262171 LCT262170:LCT262171 LMP262170:LMP262171 LWL262170:LWL262171 MGH262170:MGH262171 MQD262170:MQD262171 MZZ262170:MZZ262171 NJV262170:NJV262171 NTR262170:NTR262171 ODN262170:ODN262171 ONJ262170:ONJ262171 OXF262170:OXF262171 PHB262170:PHB262171 PQX262170:PQX262171 QAT262170:QAT262171 QKP262170:QKP262171 QUL262170:QUL262171 REH262170:REH262171 ROD262170:ROD262171 RXZ262170:RXZ262171 SHV262170:SHV262171 SRR262170:SRR262171 TBN262170:TBN262171 TLJ262170:TLJ262171 TVF262170:TVF262171 UFB262170:UFB262171 UOX262170:UOX262171 UYT262170:UYT262171 VIP262170:VIP262171 VSL262170:VSL262171 WCH262170:WCH262171 WMD262170:WMD262171 WVZ262170:WVZ262171 AB327706:AB327707 JN327706:JN327707 TJ327706:TJ327707 ADF327706:ADF327707 ANB327706:ANB327707 AWX327706:AWX327707 BGT327706:BGT327707 BQP327706:BQP327707 CAL327706:CAL327707 CKH327706:CKH327707 CUD327706:CUD327707 DDZ327706:DDZ327707 DNV327706:DNV327707 DXR327706:DXR327707 EHN327706:EHN327707 ERJ327706:ERJ327707 FBF327706:FBF327707 FLB327706:FLB327707 FUX327706:FUX327707 GET327706:GET327707 GOP327706:GOP327707 GYL327706:GYL327707 HIH327706:HIH327707 HSD327706:HSD327707 IBZ327706:IBZ327707 ILV327706:ILV327707 IVR327706:IVR327707 JFN327706:JFN327707 JPJ327706:JPJ327707 JZF327706:JZF327707 KJB327706:KJB327707 KSX327706:KSX327707 LCT327706:LCT327707 LMP327706:LMP327707 LWL327706:LWL327707 MGH327706:MGH327707 MQD327706:MQD327707 MZZ327706:MZZ327707 NJV327706:NJV327707 NTR327706:NTR327707 ODN327706:ODN327707 ONJ327706:ONJ327707 OXF327706:OXF327707 PHB327706:PHB327707 PQX327706:PQX327707 QAT327706:QAT327707 QKP327706:QKP327707 QUL327706:QUL327707 REH327706:REH327707 ROD327706:ROD327707 RXZ327706:RXZ327707 SHV327706:SHV327707 SRR327706:SRR327707 TBN327706:TBN327707 TLJ327706:TLJ327707 TVF327706:TVF327707 UFB327706:UFB327707 UOX327706:UOX327707 UYT327706:UYT327707 VIP327706:VIP327707 VSL327706:VSL327707 WCH327706:WCH327707 WMD327706:WMD327707 WVZ327706:WVZ327707 AB393242:AB393243 JN393242:JN393243 TJ393242:TJ393243 ADF393242:ADF393243 ANB393242:ANB393243 AWX393242:AWX393243 BGT393242:BGT393243 BQP393242:BQP393243 CAL393242:CAL393243 CKH393242:CKH393243 CUD393242:CUD393243 DDZ393242:DDZ393243 DNV393242:DNV393243 DXR393242:DXR393243 EHN393242:EHN393243 ERJ393242:ERJ393243 FBF393242:FBF393243 FLB393242:FLB393243 FUX393242:FUX393243 GET393242:GET393243 GOP393242:GOP393243 GYL393242:GYL393243 HIH393242:HIH393243 HSD393242:HSD393243 IBZ393242:IBZ393243 ILV393242:ILV393243 IVR393242:IVR393243 JFN393242:JFN393243 JPJ393242:JPJ393243 JZF393242:JZF393243 KJB393242:KJB393243 KSX393242:KSX393243 LCT393242:LCT393243 LMP393242:LMP393243 LWL393242:LWL393243 MGH393242:MGH393243 MQD393242:MQD393243 MZZ393242:MZZ393243 NJV393242:NJV393243 NTR393242:NTR393243 ODN393242:ODN393243 ONJ393242:ONJ393243 OXF393242:OXF393243 PHB393242:PHB393243 PQX393242:PQX393243 QAT393242:QAT393243 QKP393242:QKP393243 QUL393242:QUL393243 REH393242:REH393243 ROD393242:ROD393243 RXZ393242:RXZ393243 SHV393242:SHV393243 SRR393242:SRR393243 TBN393242:TBN393243 TLJ393242:TLJ393243 TVF393242:TVF393243 UFB393242:UFB393243 UOX393242:UOX393243 UYT393242:UYT393243 VIP393242:VIP393243 VSL393242:VSL393243 WCH393242:WCH393243 WMD393242:WMD393243 WVZ393242:WVZ393243 AB458778:AB458779 JN458778:JN458779 TJ458778:TJ458779 ADF458778:ADF458779 ANB458778:ANB458779 AWX458778:AWX458779 BGT458778:BGT458779 BQP458778:BQP458779 CAL458778:CAL458779 CKH458778:CKH458779 CUD458778:CUD458779 DDZ458778:DDZ458779 DNV458778:DNV458779 DXR458778:DXR458779 EHN458778:EHN458779 ERJ458778:ERJ458779 FBF458778:FBF458779 FLB458778:FLB458779 FUX458778:FUX458779 GET458778:GET458779 GOP458778:GOP458779 GYL458778:GYL458779 HIH458778:HIH458779 HSD458778:HSD458779 IBZ458778:IBZ458779 ILV458778:ILV458779 IVR458778:IVR458779 JFN458778:JFN458779 JPJ458778:JPJ458779 JZF458778:JZF458779 KJB458778:KJB458779 KSX458778:KSX458779 LCT458778:LCT458779 LMP458778:LMP458779 LWL458778:LWL458779 MGH458778:MGH458779 MQD458778:MQD458779 MZZ458778:MZZ458779 NJV458778:NJV458779 NTR458778:NTR458779 ODN458778:ODN458779 ONJ458778:ONJ458779 OXF458778:OXF458779 PHB458778:PHB458779 PQX458778:PQX458779 QAT458778:QAT458779 QKP458778:QKP458779 QUL458778:QUL458779 REH458778:REH458779 ROD458778:ROD458779 RXZ458778:RXZ458779 SHV458778:SHV458779 SRR458778:SRR458779 TBN458778:TBN458779 TLJ458778:TLJ458779 TVF458778:TVF458779 UFB458778:UFB458779 UOX458778:UOX458779 UYT458778:UYT458779 VIP458778:VIP458779 VSL458778:VSL458779 WCH458778:WCH458779 WMD458778:WMD458779 WVZ458778:WVZ458779 AB524314:AB524315 JN524314:JN524315 TJ524314:TJ524315 ADF524314:ADF524315 ANB524314:ANB524315 AWX524314:AWX524315 BGT524314:BGT524315 BQP524314:BQP524315 CAL524314:CAL524315 CKH524314:CKH524315 CUD524314:CUD524315 DDZ524314:DDZ524315 DNV524314:DNV524315 DXR524314:DXR524315 EHN524314:EHN524315 ERJ524314:ERJ524315 FBF524314:FBF524315 FLB524314:FLB524315 FUX524314:FUX524315 GET524314:GET524315 GOP524314:GOP524315 GYL524314:GYL524315 HIH524314:HIH524315 HSD524314:HSD524315 IBZ524314:IBZ524315 ILV524314:ILV524315 IVR524314:IVR524315 JFN524314:JFN524315 JPJ524314:JPJ524315 JZF524314:JZF524315 KJB524314:KJB524315 KSX524314:KSX524315 LCT524314:LCT524315 LMP524314:LMP524315 LWL524314:LWL524315 MGH524314:MGH524315 MQD524314:MQD524315 MZZ524314:MZZ524315 NJV524314:NJV524315 NTR524314:NTR524315 ODN524314:ODN524315 ONJ524314:ONJ524315 OXF524314:OXF524315 PHB524314:PHB524315 PQX524314:PQX524315 QAT524314:QAT524315 QKP524314:QKP524315 QUL524314:QUL524315 REH524314:REH524315 ROD524314:ROD524315 RXZ524314:RXZ524315 SHV524314:SHV524315 SRR524314:SRR524315 TBN524314:TBN524315 TLJ524314:TLJ524315 TVF524314:TVF524315 UFB524314:UFB524315 UOX524314:UOX524315 UYT524314:UYT524315 VIP524314:VIP524315 VSL524314:VSL524315 WCH524314:WCH524315 WMD524314:WMD524315 WVZ524314:WVZ524315 AB589850:AB589851 JN589850:JN589851 TJ589850:TJ589851 ADF589850:ADF589851 ANB589850:ANB589851 AWX589850:AWX589851 BGT589850:BGT589851 BQP589850:BQP589851 CAL589850:CAL589851 CKH589850:CKH589851 CUD589850:CUD589851 DDZ589850:DDZ589851 DNV589850:DNV589851 DXR589850:DXR589851 EHN589850:EHN589851 ERJ589850:ERJ589851 FBF589850:FBF589851 FLB589850:FLB589851 FUX589850:FUX589851 GET589850:GET589851 GOP589850:GOP589851 GYL589850:GYL589851 HIH589850:HIH589851 HSD589850:HSD589851 IBZ589850:IBZ589851 ILV589850:ILV589851 IVR589850:IVR589851 JFN589850:JFN589851 JPJ589850:JPJ589851 JZF589850:JZF589851 KJB589850:KJB589851 KSX589850:KSX589851 LCT589850:LCT589851 LMP589850:LMP589851 LWL589850:LWL589851 MGH589850:MGH589851 MQD589850:MQD589851 MZZ589850:MZZ589851 NJV589850:NJV589851 NTR589850:NTR589851 ODN589850:ODN589851 ONJ589850:ONJ589851 OXF589850:OXF589851 PHB589850:PHB589851 PQX589850:PQX589851 QAT589850:QAT589851 QKP589850:QKP589851 QUL589850:QUL589851 REH589850:REH589851 ROD589850:ROD589851 RXZ589850:RXZ589851 SHV589850:SHV589851 SRR589850:SRR589851 TBN589850:TBN589851 TLJ589850:TLJ589851 TVF589850:TVF589851 UFB589850:UFB589851 UOX589850:UOX589851 UYT589850:UYT589851 VIP589850:VIP589851 VSL589850:VSL589851 WCH589850:WCH589851 WMD589850:WMD589851 WVZ589850:WVZ589851 AB655386:AB655387 JN655386:JN655387 TJ655386:TJ655387 ADF655386:ADF655387 ANB655386:ANB655387 AWX655386:AWX655387 BGT655386:BGT655387 BQP655386:BQP655387 CAL655386:CAL655387 CKH655386:CKH655387 CUD655386:CUD655387 DDZ655386:DDZ655387 DNV655386:DNV655387 DXR655386:DXR655387 EHN655386:EHN655387 ERJ655386:ERJ655387 FBF655386:FBF655387 FLB655386:FLB655387 FUX655386:FUX655387 GET655386:GET655387 GOP655386:GOP655387 GYL655386:GYL655387 HIH655386:HIH655387 HSD655386:HSD655387 IBZ655386:IBZ655387 ILV655386:ILV655387 IVR655386:IVR655387 JFN655386:JFN655387 JPJ655386:JPJ655387 JZF655386:JZF655387 KJB655386:KJB655387 KSX655386:KSX655387 LCT655386:LCT655387 LMP655386:LMP655387 LWL655386:LWL655387 MGH655386:MGH655387 MQD655386:MQD655387 MZZ655386:MZZ655387 NJV655386:NJV655387 NTR655386:NTR655387 ODN655386:ODN655387 ONJ655386:ONJ655387 OXF655386:OXF655387 PHB655386:PHB655387 PQX655386:PQX655387 QAT655386:QAT655387 QKP655386:QKP655387 QUL655386:QUL655387 REH655386:REH655387 ROD655386:ROD655387 RXZ655386:RXZ655387 SHV655386:SHV655387 SRR655386:SRR655387 TBN655386:TBN655387 TLJ655386:TLJ655387 TVF655386:TVF655387 UFB655386:UFB655387 UOX655386:UOX655387 UYT655386:UYT655387 VIP655386:VIP655387 VSL655386:VSL655387 WCH655386:WCH655387 WMD655386:WMD655387 WVZ655386:WVZ655387 AB720922:AB720923 JN720922:JN720923 TJ720922:TJ720923 ADF720922:ADF720923 ANB720922:ANB720923 AWX720922:AWX720923 BGT720922:BGT720923 BQP720922:BQP720923 CAL720922:CAL720923 CKH720922:CKH720923 CUD720922:CUD720923 DDZ720922:DDZ720923 DNV720922:DNV720923 DXR720922:DXR720923 EHN720922:EHN720923 ERJ720922:ERJ720923 FBF720922:FBF720923 FLB720922:FLB720923 FUX720922:FUX720923 GET720922:GET720923 GOP720922:GOP720923 GYL720922:GYL720923 HIH720922:HIH720923 HSD720922:HSD720923 IBZ720922:IBZ720923 ILV720922:ILV720923 IVR720922:IVR720923 JFN720922:JFN720923 JPJ720922:JPJ720923 JZF720922:JZF720923 KJB720922:KJB720923 KSX720922:KSX720923 LCT720922:LCT720923 LMP720922:LMP720923 LWL720922:LWL720923 MGH720922:MGH720923 MQD720922:MQD720923 MZZ720922:MZZ720923 NJV720922:NJV720923 NTR720922:NTR720923 ODN720922:ODN720923 ONJ720922:ONJ720923 OXF720922:OXF720923 PHB720922:PHB720923 PQX720922:PQX720923 QAT720922:QAT720923 QKP720922:QKP720923 QUL720922:QUL720923 REH720922:REH720923 ROD720922:ROD720923 RXZ720922:RXZ720923 SHV720922:SHV720923 SRR720922:SRR720923 TBN720922:TBN720923 TLJ720922:TLJ720923 TVF720922:TVF720923 UFB720922:UFB720923 UOX720922:UOX720923 UYT720922:UYT720923 VIP720922:VIP720923 VSL720922:VSL720923 WCH720922:WCH720923 WMD720922:WMD720923 WVZ720922:WVZ720923 AB786458:AB786459 JN786458:JN786459 TJ786458:TJ786459 ADF786458:ADF786459 ANB786458:ANB786459 AWX786458:AWX786459 BGT786458:BGT786459 BQP786458:BQP786459 CAL786458:CAL786459 CKH786458:CKH786459 CUD786458:CUD786459 DDZ786458:DDZ786459 DNV786458:DNV786459 DXR786458:DXR786459 EHN786458:EHN786459 ERJ786458:ERJ786459 FBF786458:FBF786459 FLB786458:FLB786459 FUX786458:FUX786459 GET786458:GET786459 GOP786458:GOP786459 GYL786458:GYL786459 HIH786458:HIH786459 HSD786458:HSD786459 IBZ786458:IBZ786459 ILV786458:ILV786459 IVR786458:IVR786459 JFN786458:JFN786459 JPJ786458:JPJ786459 JZF786458:JZF786459 KJB786458:KJB786459 KSX786458:KSX786459 LCT786458:LCT786459 LMP786458:LMP786459 LWL786458:LWL786459 MGH786458:MGH786459 MQD786458:MQD786459 MZZ786458:MZZ786459 NJV786458:NJV786459 NTR786458:NTR786459 ODN786458:ODN786459 ONJ786458:ONJ786459 OXF786458:OXF786459 PHB786458:PHB786459 PQX786458:PQX786459 QAT786458:QAT786459 QKP786458:QKP786459 QUL786458:QUL786459 REH786458:REH786459 ROD786458:ROD786459 RXZ786458:RXZ786459 SHV786458:SHV786459 SRR786458:SRR786459 TBN786458:TBN786459 TLJ786458:TLJ786459 TVF786458:TVF786459 UFB786458:UFB786459 UOX786458:UOX786459 UYT786458:UYT786459 VIP786458:VIP786459 VSL786458:VSL786459 WCH786458:WCH786459 WMD786458:WMD786459 WVZ786458:WVZ786459 AB851994:AB851995 JN851994:JN851995 TJ851994:TJ851995 ADF851994:ADF851995 ANB851994:ANB851995 AWX851994:AWX851995 BGT851994:BGT851995 BQP851994:BQP851995 CAL851994:CAL851995 CKH851994:CKH851995 CUD851994:CUD851995 DDZ851994:DDZ851995 DNV851994:DNV851995 DXR851994:DXR851995 EHN851994:EHN851995 ERJ851994:ERJ851995 FBF851994:FBF851995 FLB851994:FLB851995 FUX851994:FUX851995 GET851994:GET851995 GOP851994:GOP851995 GYL851994:GYL851995 HIH851994:HIH851995 HSD851994:HSD851995 IBZ851994:IBZ851995 ILV851994:ILV851995 IVR851994:IVR851995 JFN851994:JFN851995 JPJ851994:JPJ851995 JZF851994:JZF851995 KJB851994:KJB851995 KSX851994:KSX851995 LCT851994:LCT851995 LMP851994:LMP851995 LWL851994:LWL851995 MGH851994:MGH851995 MQD851994:MQD851995 MZZ851994:MZZ851995 NJV851994:NJV851995 NTR851994:NTR851995 ODN851994:ODN851995 ONJ851994:ONJ851995 OXF851994:OXF851995 PHB851994:PHB851995 PQX851994:PQX851995 QAT851994:QAT851995 QKP851994:QKP851995 QUL851994:QUL851995 REH851994:REH851995 ROD851994:ROD851995 RXZ851994:RXZ851995 SHV851994:SHV851995 SRR851994:SRR851995 TBN851994:TBN851995 TLJ851994:TLJ851995 TVF851994:TVF851995 UFB851994:UFB851995 UOX851994:UOX851995 UYT851994:UYT851995 VIP851994:VIP851995 VSL851994:VSL851995 WCH851994:WCH851995 WMD851994:WMD851995 WVZ851994:WVZ851995 AB917530:AB917531 JN917530:JN917531 TJ917530:TJ917531 ADF917530:ADF917531 ANB917530:ANB917531 AWX917530:AWX917531 BGT917530:BGT917531 BQP917530:BQP917531 CAL917530:CAL917531 CKH917530:CKH917531 CUD917530:CUD917531 DDZ917530:DDZ917531 DNV917530:DNV917531 DXR917530:DXR917531 EHN917530:EHN917531 ERJ917530:ERJ917531 FBF917530:FBF917531 FLB917530:FLB917531 FUX917530:FUX917531 GET917530:GET917531 GOP917530:GOP917531 GYL917530:GYL917531 HIH917530:HIH917531 HSD917530:HSD917531 IBZ917530:IBZ917531 ILV917530:ILV917531 IVR917530:IVR917531 JFN917530:JFN917531 JPJ917530:JPJ917531 JZF917530:JZF917531 KJB917530:KJB917531 KSX917530:KSX917531 LCT917530:LCT917531 LMP917530:LMP917531 LWL917530:LWL917531 MGH917530:MGH917531 MQD917530:MQD917531 MZZ917530:MZZ917531 NJV917530:NJV917531 NTR917530:NTR917531 ODN917530:ODN917531 ONJ917530:ONJ917531 OXF917530:OXF917531 PHB917530:PHB917531 PQX917530:PQX917531 QAT917530:QAT917531 QKP917530:QKP917531 QUL917530:QUL917531 REH917530:REH917531 ROD917530:ROD917531 RXZ917530:RXZ917531 SHV917530:SHV917531 SRR917530:SRR917531 TBN917530:TBN917531 TLJ917530:TLJ917531 TVF917530:TVF917531 UFB917530:UFB917531 UOX917530:UOX917531 UYT917530:UYT917531 VIP917530:VIP917531 VSL917530:VSL917531 WCH917530:WCH917531 WMD917530:WMD917531 WVZ917530:WVZ917531 AB983066:AB983067 JN983066:JN983067 TJ983066:TJ983067 ADF983066:ADF983067 ANB983066:ANB983067 AWX983066:AWX983067 BGT983066:BGT983067 BQP983066:BQP983067 CAL983066:CAL983067 CKH983066:CKH983067 CUD983066:CUD983067 DDZ983066:DDZ983067 DNV983066:DNV983067 DXR983066:DXR983067 EHN983066:EHN983067 ERJ983066:ERJ983067 FBF983066:FBF983067 FLB983066:FLB983067 FUX983066:FUX983067 GET983066:GET983067 GOP983066:GOP983067 GYL983066:GYL983067 HIH983066:HIH983067 HSD983066:HSD983067 IBZ983066:IBZ983067 ILV983066:ILV983067 IVR983066:IVR983067 JFN983066:JFN983067 JPJ983066:JPJ983067 JZF983066:JZF983067 KJB983066:KJB983067 KSX983066:KSX983067 LCT983066:LCT983067 LMP983066:LMP983067 LWL983066:LWL983067 MGH983066:MGH983067 MQD983066:MQD983067 MZZ983066:MZZ983067 NJV983066:NJV983067 NTR983066:NTR983067 ODN983066:ODN983067 ONJ983066:ONJ983067 OXF983066:OXF983067 PHB983066:PHB983067 PQX983066:PQX983067 QAT983066:QAT983067 QKP983066:QKP983067 QUL983066:QUL983067 REH983066:REH983067 ROD983066:ROD983067 RXZ983066:RXZ983067 SHV983066:SHV983067 SRR983066:SRR983067 TBN983066:TBN983067 TLJ983066:TLJ983067 TVF983066:TVF983067 UFB983066:UFB983067 UOX983066:UOX983067 UYT983066:UYT983067 VIP983066:VIP983067 VSL983066:VSL983067 WCH983066:WCH983067 WMD983066:WMD983067 WVZ983066:WVZ983067 TV26:TV31 ADR26:ADR31 ANN26:ANN31 AXJ26:AXJ31 BHF26:BHF31 BRB26:BRB31 CAX26:CAX31 CKT26:CKT31 CUP26:CUP31 DEL26:DEL31 DOH26:DOH31 DYD26:DYD31 EHZ26:EHZ31 ERV26:ERV31 FBR26:FBR31 FLN26:FLN31 FVJ26:FVJ31 GFF26:GFF31 GPB26:GPB31 GYX26:GYX31 HIT26:HIT31 HSP26:HSP31 ICL26:ICL31 IMH26:IMH31 IWD26:IWD31 JFZ26:JFZ31 JPV26:JPV31 JZR26:JZR31 KJN26:KJN31 KTJ26:KTJ31 LDF26:LDF31 LNB26:LNB31 LWX26:LWX31 MGT26:MGT31 MQP26:MQP31 NAL26:NAL31 NKH26:NKH31 NUD26:NUD31 ODZ26:ODZ31 ONV26:ONV31 OXR26:OXR31 PHN26:PHN31 PRJ26:PRJ31 QBF26:QBF31 QLB26:QLB31 QUX26:QUX31 RET26:RET31 ROP26:ROP31 RYL26:RYL31 SIH26:SIH31 SSD26:SSD31 TBZ26:TBZ31 TLV26:TLV31 TVR26:TVR31 UFN26:UFN31 UPJ26:UPJ31 UZF26:UZF31 VJB26:VJB31 VSX26:VSX31 WCT26:WCT31 WMP26:WMP31 WWL26:WWL31 AB26:AB31 JX26:JX31 TT26:TT31 ADP26:ADP31 ANL26:ANL31 AXH26:AXH31 BHD26:BHD31 BQZ26:BQZ31 CAV26:CAV31 CKR26:CKR31 CUN26:CUN31 DEJ26:DEJ31 DOF26:DOF31 DYB26:DYB31 EHX26:EHX31 ERT26:ERT31 FBP26:FBP31 FLL26:FLL31 FVH26:FVH31 GFD26:GFD31 GOZ26:GOZ31 GYV26:GYV31 HIR26:HIR31 HSN26:HSN31 ICJ26:ICJ31 IMF26:IMF31 IWB26:IWB31 JFX26:JFX31 JPT26:JPT31 JZP26:JZP31 KJL26:KJL31 KTH26:KTH31 LDD26:LDD31 LMZ26:LMZ31 LWV26:LWV31 MGR26:MGR31 MQN26:MQN31 NAJ26:NAJ31 NKF26:NKF31 NUB26:NUB31 ODX26:ODX31 ONT26:ONT31 OXP26:OXP31 PHL26:PHL31 PRH26:PRH31 QBD26:QBD31 QKZ26:QKZ31 QUV26:QUV31 RER26:RER31 RON26:RON31 RYJ26:RYJ31 SIF26:SIF31 SSB26:SSB31 TBX26:TBX31 TLT26:TLT31 TVP26:TVP31 UFL26:UFL31 UPH26:UPH31 UZD26:UZD31 VIZ26:VIZ31 VSV26:VSV31 WCR26:WCR31 WMN26:WMN31 WWJ26:WWJ31 AD26:AD31 AB23:AB24 AD23:AD2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M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M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M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M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M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M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M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M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M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M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M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M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M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M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VIK30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VSG30 WCC30 WLY30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WVU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formula1>900</formula1>
    </dataValidation>
    <dataValidation allowBlank="1" promptTitle="checkPeriodRange" sqref="WVY983067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JW27 AA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AA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AA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AA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AA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AA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AA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AA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AA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AA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AA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AA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AA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AA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AA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JM24 WWI27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JW29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2:AA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Z131098:AA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Z196634:AA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Z262170:AA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Z327706:AA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Z393242:AA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Z458778:AA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Z524314:AA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Z589850:AA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Z655386:AA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Z720922:AA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Z786458:AA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Z851994:AA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Z917530:AA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Z983066:AA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WWH26:WWI26 WML26:WMM26 Z26:AA26 JV26:JW26 TR26:TS26 ADN26:ADO26 ANJ26:ANK26 AXF26:AXG26 BHB26:BHC26 BQX26:BQY26 CAT26:CAU26 CKP26:CKQ26 CUL26:CUM26 DEH26:DEI26 DOD26:DOE26 DXZ26:DYA26 EHV26:EHW26 ERR26:ERS26 FBN26:FBO26 FLJ26:FLK26 FVF26:FVG26 GFB26:GFC26 GOX26:GOY26 GYT26:GYU26 HIP26:HIQ26 HSL26:HSM26 ICH26:ICI26 IMD26:IME26 IVZ26:IWA26 JFV26:JFW26 JPR26:JPS26 JZN26:JZO26 KJJ26:KJK26 KTF26:KTG26 LDB26:LDC26 LMX26:LMY26 LWT26:LWU26 MGP26:MGQ26 MQL26:MQM26 NAH26:NAI26 NKD26:NKE26 NTZ26:NUA26 ODV26:ODW26 ONR26:ONS26 OXN26:OXO26 PHJ26:PHK26 PRF26:PRG26 QBB26:QBC26 QKX26:QKY26 QUT26:QUU26 REP26:REQ26 ROL26:ROM26 RYH26:RYI26 SID26:SIE26 SRZ26:SSA26 TBV26:TBW26 TLR26:TLS26 TVN26:TVO26 UFJ26:UFK26 UPF26:UPG26 UZB26:UZC26 VIX26:VIY26 VST26:VSU26 WCP26:WCQ26 WWH28:WWI28 WML28:WMM28 Z28:AA28 JV28:JW28 TR28:TS28 ADN28:ADO28 ANJ28:ANK28 AXF28:AXG28 BHB28:BHC28 BQX28:BQY28 CAT28:CAU28 CKP28:CKQ28 CUL28:CUM28 DEH28:DEI28 DOD28:DOE28 DXZ28:DYA28 EHV28:EHW28 ERR28:ERS28 FBN28:FBO28 FLJ28:FLK28 FVF28:FVG28 GFB28:GFC28 GOX28:GOY28 GYT28:GYU28 HIP28:HIQ28 HSL28:HSM28 ICH28:ICI28 IMD28:IME28 IVZ28:IWA28 JFV28:JFW28 JPR28:JPS28 JZN28:JZO28 KJJ28:KJK28 KTF28:KTG28 LDB28:LDC28 LMX28:LMY28 LWT28:LWU28 MGP28:MGQ28 MQL28:MQM28 NAH28:NAI28 NKD28:NKE28 NTZ28:NUA28 ODV28:ODW28 ONR28:ONS28 OXN28:OXO28 PHJ28:PHK28 PRF28:PRG28 QBB28:QBC28 QKX28:QKY28 QUT28:QUU28 REP28:REQ28 ROL28:ROM28 RYH28:RYI28 SID28:SIE28 SRZ28:SSA28 TBV28:TBW28 TLR28:TLS28 TVN28:TVO28 UFJ28:UFK28 UPF28:UPG28 UZB28:UZC28 VIX28:VIY28 VST28:VSU28 WCP28:WCQ28 WWH30:WWI30 WML30:WMM30 Z30:AA30 JV30:JW30 TR30:TS30 ADN30:ADO30 ANJ30:ANK30 AXF30:AXG30 BHB30:BHC30 BQX30:BQY30 CAT30:CAU30 CKP30:CKQ30 CUL30:CUM30 DEH30:DEI30 DOD30:DOE30 DXZ30:DYA30 EHV30:EHW30 ERR30:ERS30 FBN30:FBO30 FLJ30:FLK30 FVF30:FVG30 GFB30:GFC30 GOX30:GOY30 GYT30:GYU30 HIP30:HIQ30 HSL30:HSM30 ICH30:ICI30 IMD30:IME30 IVZ30:IWA30 JFV30:JFW30 JPR30:JPS30 JZN30:JZO30 KJJ30:KJK30 KTF30:KTG30 LDB30:LDC30 LMX30:LMY30 LWT30:LWU30 MGP30:MGQ30 MQL30:MQM30 NAH30:NAI30 NKD30:NKE30 NTZ30:NUA30 ODV30:ODW30 ONR30:ONS30 OXN30:OXO30 PHJ30:PHK30 PRF30:PRG30 QBB30:QBC30 QKX30:QKY30 QUT30:QUU30 REP30:REQ30 ROL30:ROM30 RYH30:RYI30 SID30:SIE30 SRZ30:SSA30 TBV30:TBW30 TLR30:TLS30 TVN30:TVO30 UFJ30:UFK30 UPF30:UPG30 UZB30:UZC30 VIX30:VIY30 VST30:VSU30 WCP30:WCQ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2:WWE983066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8:AG65562 JS65558:JS65562 TO65558:TO65562 ADK65558:ADK65562 ANG65558:ANG65562 AXC65558:AXC65562 BGY65558:BGY65562 BQU65558:BQU65562 CAQ65558:CAQ65562 CKM65558:CKM65562 CUI65558:CUI65562 DEE65558:DEE65562 DOA65558:DOA65562 DXW65558:DXW65562 EHS65558:EHS65562 ERO65558:ERO65562 FBK65558:FBK65562 FLG65558:FLG65562 FVC65558:FVC65562 GEY65558:GEY65562 GOU65558:GOU65562 GYQ65558:GYQ65562 HIM65558:HIM65562 HSI65558:HSI65562 ICE65558:ICE65562 IMA65558:IMA65562 IVW65558:IVW65562 JFS65558:JFS65562 JPO65558:JPO65562 JZK65558:JZK65562 KJG65558:KJG65562 KTC65558:KTC65562 LCY65558:LCY65562 LMU65558:LMU65562 LWQ65558:LWQ65562 MGM65558:MGM65562 MQI65558:MQI65562 NAE65558:NAE65562 NKA65558:NKA65562 NTW65558:NTW65562 ODS65558:ODS65562 ONO65558:ONO65562 OXK65558:OXK65562 PHG65558:PHG65562 PRC65558:PRC65562 QAY65558:QAY65562 QKU65558:QKU65562 QUQ65558:QUQ65562 REM65558:REM65562 ROI65558:ROI65562 RYE65558:RYE65562 SIA65558:SIA65562 SRW65558:SRW65562 TBS65558:TBS65562 TLO65558:TLO65562 TVK65558:TVK65562 UFG65558:UFG65562 UPC65558:UPC65562 UYY65558:UYY65562 VIU65558:VIU65562 VSQ65558:VSQ65562 WCM65558:WCM65562 WMI65558:WMI65562 WWE65558:WWE65562 AG131094:AG131098 JS131094:JS131098 TO131094:TO131098 ADK131094:ADK131098 ANG131094:ANG131098 AXC131094:AXC131098 BGY131094:BGY131098 BQU131094:BQU131098 CAQ131094:CAQ131098 CKM131094:CKM131098 CUI131094:CUI131098 DEE131094:DEE131098 DOA131094:DOA131098 DXW131094:DXW131098 EHS131094:EHS131098 ERO131094:ERO131098 FBK131094:FBK131098 FLG131094:FLG131098 FVC131094:FVC131098 GEY131094:GEY131098 GOU131094:GOU131098 GYQ131094:GYQ131098 HIM131094:HIM131098 HSI131094:HSI131098 ICE131094:ICE131098 IMA131094:IMA131098 IVW131094:IVW131098 JFS131094:JFS131098 JPO131094:JPO131098 JZK131094:JZK131098 KJG131094:KJG131098 KTC131094:KTC131098 LCY131094:LCY131098 LMU131094:LMU131098 LWQ131094:LWQ131098 MGM131094:MGM131098 MQI131094:MQI131098 NAE131094:NAE131098 NKA131094:NKA131098 NTW131094:NTW131098 ODS131094:ODS131098 ONO131094:ONO131098 OXK131094:OXK131098 PHG131094:PHG131098 PRC131094:PRC131098 QAY131094:QAY131098 QKU131094:QKU131098 QUQ131094:QUQ131098 REM131094:REM131098 ROI131094:ROI131098 RYE131094:RYE131098 SIA131094:SIA131098 SRW131094:SRW131098 TBS131094:TBS131098 TLO131094:TLO131098 TVK131094:TVK131098 UFG131094:UFG131098 UPC131094:UPC131098 UYY131094:UYY131098 VIU131094:VIU131098 VSQ131094:VSQ131098 WCM131094:WCM131098 WMI131094:WMI131098 WWE131094:WWE131098 AG196630:AG196634 JS196630:JS196634 TO196630:TO196634 ADK196630:ADK196634 ANG196630:ANG196634 AXC196630:AXC196634 BGY196630:BGY196634 BQU196630:BQU196634 CAQ196630:CAQ196634 CKM196630:CKM196634 CUI196630:CUI196634 DEE196630:DEE196634 DOA196630:DOA196634 DXW196630:DXW196634 EHS196630:EHS196634 ERO196630:ERO196634 FBK196630:FBK196634 FLG196630:FLG196634 FVC196630:FVC196634 GEY196630:GEY196634 GOU196630:GOU196634 GYQ196630:GYQ196634 HIM196630:HIM196634 HSI196630:HSI196634 ICE196630:ICE196634 IMA196630:IMA196634 IVW196630:IVW196634 JFS196630:JFS196634 JPO196630:JPO196634 JZK196630:JZK196634 KJG196630:KJG196634 KTC196630:KTC196634 LCY196630:LCY196634 LMU196630:LMU196634 LWQ196630:LWQ196634 MGM196630:MGM196634 MQI196630:MQI196634 NAE196630:NAE196634 NKA196630:NKA196634 NTW196630:NTW196634 ODS196630:ODS196634 ONO196630:ONO196634 OXK196630:OXK196634 PHG196630:PHG196634 PRC196630:PRC196634 QAY196630:QAY196634 QKU196630:QKU196634 QUQ196630:QUQ196634 REM196630:REM196634 ROI196630:ROI196634 RYE196630:RYE196634 SIA196630:SIA196634 SRW196630:SRW196634 TBS196630:TBS196634 TLO196630:TLO196634 TVK196630:TVK196634 UFG196630:UFG196634 UPC196630:UPC196634 UYY196630:UYY196634 VIU196630:VIU196634 VSQ196630:VSQ196634 WCM196630:WCM196634 WMI196630:WMI196634 WWE196630:WWE196634 AG262166:AG262170 JS262166:JS262170 TO262166:TO262170 ADK262166:ADK262170 ANG262166:ANG262170 AXC262166:AXC262170 BGY262166:BGY262170 BQU262166:BQU262170 CAQ262166:CAQ262170 CKM262166:CKM262170 CUI262166:CUI262170 DEE262166:DEE262170 DOA262166:DOA262170 DXW262166:DXW262170 EHS262166:EHS262170 ERO262166:ERO262170 FBK262166:FBK262170 FLG262166:FLG262170 FVC262166:FVC262170 GEY262166:GEY262170 GOU262166:GOU262170 GYQ262166:GYQ262170 HIM262166:HIM262170 HSI262166:HSI262170 ICE262166:ICE262170 IMA262166:IMA262170 IVW262166:IVW262170 JFS262166:JFS262170 JPO262166:JPO262170 JZK262166:JZK262170 KJG262166:KJG262170 KTC262166:KTC262170 LCY262166:LCY262170 LMU262166:LMU262170 LWQ262166:LWQ262170 MGM262166:MGM262170 MQI262166:MQI262170 NAE262166:NAE262170 NKA262166:NKA262170 NTW262166:NTW262170 ODS262166:ODS262170 ONO262166:ONO262170 OXK262166:OXK262170 PHG262166:PHG262170 PRC262166:PRC262170 QAY262166:QAY262170 QKU262166:QKU262170 QUQ262166:QUQ262170 REM262166:REM262170 ROI262166:ROI262170 RYE262166:RYE262170 SIA262166:SIA262170 SRW262166:SRW262170 TBS262166:TBS262170 TLO262166:TLO262170 TVK262166:TVK262170 UFG262166:UFG262170 UPC262166:UPC262170 UYY262166:UYY262170 VIU262166:VIU262170 VSQ262166:VSQ262170 WCM262166:WCM262170 WMI262166:WMI262170 WWE262166:WWE262170 AG327702:AG327706 JS327702:JS327706 TO327702:TO327706 ADK327702:ADK327706 ANG327702:ANG327706 AXC327702:AXC327706 BGY327702:BGY327706 BQU327702:BQU327706 CAQ327702:CAQ327706 CKM327702:CKM327706 CUI327702:CUI327706 DEE327702:DEE327706 DOA327702:DOA327706 DXW327702:DXW327706 EHS327702:EHS327706 ERO327702:ERO327706 FBK327702:FBK327706 FLG327702:FLG327706 FVC327702:FVC327706 GEY327702:GEY327706 GOU327702:GOU327706 GYQ327702:GYQ327706 HIM327702:HIM327706 HSI327702:HSI327706 ICE327702:ICE327706 IMA327702:IMA327706 IVW327702:IVW327706 JFS327702:JFS327706 JPO327702:JPO327706 JZK327702:JZK327706 KJG327702:KJG327706 KTC327702:KTC327706 LCY327702:LCY327706 LMU327702:LMU327706 LWQ327702:LWQ327706 MGM327702:MGM327706 MQI327702:MQI327706 NAE327702:NAE327706 NKA327702:NKA327706 NTW327702:NTW327706 ODS327702:ODS327706 ONO327702:ONO327706 OXK327702:OXK327706 PHG327702:PHG327706 PRC327702:PRC327706 QAY327702:QAY327706 QKU327702:QKU327706 QUQ327702:QUQ327706 REM327702:REM327706 ROI327702:ROI327706 RYE327702:RYE327706 SIA327702:SIA327706 SRW327702:SRW327706 TBS327702:TBS327706 TLO327702:TLO327706 TVK327702:TVK327706 UFG327702:UFG327706 UPC327702:UPC327706 UYY327702:UYY327706 VIU327702:VIU327706 VSQ327702:VSQ327706 WCM327702:WCM327706 WMI327702:WMI327706 WWE327702:WWE327706 AG393238:AG393242 JS393238:JS393242 TO393238:TO393242 ADK393238:ADK393242 ANG393238:ANG393242 AXC393238:AXC393242 BGY393238:BGY393242 BQU393238:BQU393242 CAQ393238:CAQ393242 CKM393238:CKM393242 CUI393238:CUI393242 DEE393238:DEE393242 DOA393238:DOA393242 DXW393238:DXW393242 EHS393238:EHS393242 ERO393238:ERO393242 FBK393238:FBK393242 FLG393238:FLG393242 FVC393238:FVC393242 GEY393238:GEY393242 GOU393238:GOU393242 GYQ393238:GYQ393242 HIM393238:HIM393242 HSI393238:HSI393242 ICE393238:ICE393242 IMA393238:IMA393242 IVW393238:IVW393242 JFS393238:JFS393242 JPO393238:JPO393242 JZK393238:JZK393242 KJG393238:KJG393242 KTC393238:KTC393242 LCY393238:LCY393242 LMU393238:LMU393242 LWQ393238:LWQ393242 MGM393238:MGM393242 MQI393238:MQI393242 NAE393238:NAE393242 NKA393238:NKA393242 NTW393238:NTW393242 ODS393238:ODS393242 ONO393238:ONO393242 OXK393238:OXK393242 PHG393238:PHG393242 PRC393238:PRC393242 QAY393238:QAY393242 QKU393238:QKU393242 QUQ393238:QUQ393242 REM393238:REM393242 ROI393238:ROI393242 RYE393238:RYE393242 SIA393238:SIA393242 SRW393238:SRW393242 TBS393238:TBS393242 TLO393238:TLO393242 TVK393238:TVK393242 UFG393238:UFG393242 UPC393238:UPC393242 UYY393238:UYY393242 VIU393238:VIU393242 VSQ393238:VSQ393242 WCM393238:WCM393242 WMI393238:WMI393242 WWE393238:WWE393242 AG458774:AG458778 JS458774:JS458778 TO458774:TO458778 ADK458774:ADK458778 ANG458774:ANG458778 AXC458774:AXC458778 BGY458774:BGY458778 BQU458774:BQU458778 CAQ458774:CAQ458778 CKM458774:CKM458778 CUI458774:CUI458778 DEE458774:DEE458778 DOA458774:DOA458778 DXW458774:DXW458778 EHS458774:EHS458778 ERO458774:ERO458778 FBK458774:FBK458778 FLG458774:FLG458778 FVC458774:FVC458778 GEY458774:GEY458778 GOU458774:GOU458778 GYQ458774:GYQ458778 HIM458774:HIM458778 HSI458774:HSI458778 ICE458774:ICE458778 IMA458774:IMA458778 IVW458774:IVW458778 JFS458774:JFS458778 JPO458774:JPO458778 JZK458774:JZK458778 KJG458774:KJG458778 KTC458774:KTC458778 LCY458774:LCY458778 LMU458774:LMU458778 LWQ458774:LWQ458778 MGM458774:MGM458778 MQI458774:MQI458778 NAE458774:NAE458778 NKA458774:NKA458778 NTW458774:NTW458778 ODS458774:ODS458778 ONO458774:ONO458778 OXK458774:OXK458778 PHG458774:PHG458778 PRC458774:PRC458778 QAY458774:QAY458778 QKU458774:QKU458778 QUQ458774:QUQ458778 REM458774:REM458778 ROI458774:ROI458778 RYE458774:RYE458778 SIA458774:SIA458778 SRW458774:SRW458778 TBS458774:TBS458778 TLO458774:TLO458778 TVK458774:TVK458778 UFG458774:UFG458778 UPC458774:UPC458778 UYY458774:UYY458778 VIU458774:VIU458778 VSQ458774:VSQ458778 WCM458774:WCM458778 WMI458774:WMI458778 WWE458774:WWE458778 AG524310:AG524314 JS524310:JS524314 TO524310:TO524314 ADK524310:ADK524314 ANG524310:ANG524314 AXC524310:AXC524314 BGY524310:BGY524314 BQU524310:BQU524314 CAQ524310:CAQ524314 CKM524310:CKM524314 CUI524310:CUI524314 DEE524310:DEE524314 DOA524310:DOA524314 DXW524310:DXW524314 EHS524310:EHS524314 ERO524310:ERO524314 FBK524310:FBK524314 FLG524310:FLG524314 FVC524310:FVC524314 GEY524310:GEY524314 GOU524310:GOU524314 GYQ524310:GYQ524314 HIM524310:HIM524314 HSI524310:HSI524314 ICE524310:ICE524314 IMA524310:IMA524314 IVW524310:IVW524314 JFS524310:JFS524314 JPO524310:JPO524314 JZK524310:JZK524314 KJG524310:KJG524314 KTC524310:KTC524314 LCY524310:LCY524314 LMU524310:LMU524314 LWQ524310:LWQ524314 MGM524310:MGM524314 MQI524310:MQI524314 NAE524310:NAE524314 NKA524310:NKA524314 NTW524310:NTW524314 ODS524310:ODS524314 ONO524310:ONO524314 OXK524310:OXK524314 PHG524310:PHG524314 PRC524310:PRC524314 QAY524310:QAY524314 QKU524310:QKU524314 QUQ524310:QUQ524314 REM524310:REM524314 ROI524310:ROI524314 RYE524310:RYE524314 SIA524310:SIA524314 SRW524310:SRW524314 TBS524310:TBS524314 TLO524310:TLO524314 TVK524310:TVK524314 UFG524310:UFG524314 UPC524310:UPC524314 UYY524310:UYY524314 VIU524310:VIU524314 VSQ524310:VSQ524314 WCM524310:WCM524314 WMI524310:WMI524314 WWE524310:WWE524314 AG589846:AG589850 JS589846:JS589850 TO589846:TO589850 ADK589846:ADK589850 ANG589846:ANG589850 AXC589846:AXC589850 BGY589846:BGY589850 BQU589846:BQU589850 CAQ589846:CAQ589850 CKM589846:CKM589850 CUI589846:CUI589850 DEE589846:DEE589850 DOA589846:DOA589850 DXW589846:DXW589850 EHS589846:EHS589850 ERO589846:ERO589850 FBK589846:FBK589850 FLG589846:FLG589850 FVC589846:FVC589850 GEY589846:GEY589850 GOU589846:GOU589850 GYQ589846:GYQ589850 HIM589846:HIM589850 HSI589846:HSI589850 ICE589846:ICE589850 IMA589846:IMA589850 IVW589846:IVW589850 JFS589846:JFS589850 JPO589846:JPO589850 JZK589846:JZK589850 KJG589846:KJG589850 KTC589846:KTC589850 LCY589846:LCY589850 LMU589846:LMU589850 LWQ589846:LWQ589850 MGM589846:MGM589850 MQI589846:MQI589850 NAE589846:NAE589850 NKA589846:NKA589850 NTW589846:NTW589850 ODS589846:ODS589850 ONO589846:ONO589850 OXK589846:OXK589850 PHG589846:PHG589850 PRC589846:PRC589850 QAY589846:QAY589850 QKU589846:QKU589850 QUQ589846:QUQ589850 REM589846:REM589850 ROI589846:ROI589850 RYE589846:RYE589850 SIA589846:SIA589850 SRW589846:SRW589850 TBS589846:TBS589850 TLO589846:TLO589850 TVK589846:TVK589850 UFG589846:UFG589850 UPC589846:UPC589850 UYY589846:UYY589850 VIU589846:VIU589850 VSQ589846:VSQ589850 WCM589846:WCM589850 WMI589846:WMI589850 WWE589846:WWE589850 AG655382:AG655386 JS655382:JS655386 TO655382:TO655386 ADK655382:ADK655386 ANG655382:ANG655386 AXC655382:AXC655386 BGY655382:BGY655386 BQU655382:BQU655386 CAQ655382:CAQ655386 CKM655382:CKM655386 CUI655382:CUI655386 DEE655382:DEE655386 DOA655382:DOA655386 DXW655382:DXW655386 EHS655382:EHS655386 ERO655382:ERO655386 FBK655382:FBK655386 FLG655382:FLG655386 FVC655382:FVC655386 GEY655382:GEY655386 GOU655382:GOU655386 GYQ655382:GYQ655386 HIM655382:HIM655386 HSI655382:HSI655386 ICE655382:ICE655386 IMA655382:IMA655386 IVW655382:IVW655386 JFS655382:JFS655386 JPO655382:JPO655386 JZK655382:JZK655386 KJG655382:KJG655386 KTC655382:KTC655386 LCY655382:LCY655386 LMU655382:LMU655386 LWQ655382:LWQ655386 MGM655382:MGM655386 MQI655382:MQI655386 NAE655382:NAE655386 NKA655382:NKA655386 NTW655382:NTW655386 ODS655382:ODS655386 ONO655382:ONO655386 OXK655382:OXK655386 PHG655382:PHG655386 PRC655382:PRC655386 QAY655382:QAY655386 QKU655382:QKU655386 QUQ655382:QUQ655386 REM655382:REM655386 ROI655382:ROI655386 RYE655382:RYE655386 SIA655382:SIA655386 SRW655382:SRW655386 TBS655382:TBS655386 TLO655382:TLO655386 TVK655382:TVK655386 UFG655382:UFG655386 UPC655382:UPC655386 UYY655382:UYY655386 VIU655382:VIU655386 VSQ655382:VSQ655386 WCM655382:WCM655386 WMI655382:WMI655386 WWE655382:WWE655386 AG720918:AG720922 JS720918:JS720922 TO720918:TO720922 ADK720918:ADK720922 ANG720918:ANG720922 AXC720918:AXC720922 BGY720918:BGY720922 BQU720918:BQU720922 CAQ720918:CAQ720922 CKM720918:CKM720922 CUI720918:CUI720922 DEE720918:DEE720922 DOA720918:DOA720922 DXW720918:DXW720922 EHS720918:EHS720922 ERO720918:ERO720922 FBK720918:FBK720922 FLG720918:FLG720922 FVC720918:FVC720922 GEY720918:GEY720922 GOU720918:GOU720922 GYQ720918:GYQ720922 HIM720918:HIM720922 HSI720918:HSI720922 ICE720918:ICE720922 IMA720918:IMA720922 IVW720918:IVW720922 JFS720918:JFS720922 JPO720918:JPO720922 JZK720918:JZK720922 KJG720918:KJG720922 KTC720918:KTC720922 LCY720918:LCY720922 LMU720918:LMU720922 LWQ720918:LWQ720922 MGM720918:MGM720922 MQI720918:MQI720922 NAE720918:NAE720922 NKA720918:NKA720922 NTW720918:NTW720922 ODS720918:ODS720922 ONO720918:ONO720922 OXK720918:OXK720922 PHG720918:PHG720922 PRC720918:PRC720922 QAY720918:QAY720922 QKU720918:QKU720922 QUQ720918:QUQ720922 REM720918:REM720922 ROI720918:ROI720922 RYE720918:RYE720922 SIA720918:SIA720922 SRW720918:SRW720922 TBS720918:TBS720922 TLO720918:TLO720922 TVK720918:TVK720922 UFG720918:UFG720922 UPC720918:UPC720922 UYY720918:UYY720922 VIU720918:VIU720922 VSQ720918:VSQ720922 WCM720918:WCM720922 WMI720918:WMI720922 WWE720918:WWE720922 AG786454:AG786458 JS786454:JS786458 TO786454:TO786458 ADK786454:ADK786458 ANG786454:ANG786458 AXC786454:AXC786458 BGY786454:BGY786458 BQU786454:BQU786458 CAQ786454:CAQ786458 CKM786454:CKM786458 CUI786454:CUI786458 DEE786454:DEE786458 DOA786454:DOA786458 DXW786454:DXW786458 EHS786454:EHS786458 ERO786454:ERO786458 FBK786454:FBK786458 FLG786454:FLG786458 FVC786454:FVC786458 GEY786454:GEY786458 GOU786454:GOU786458 GYQ786454:GYQ786458 HIM786454:HIM786458 HSI786454:HSI786458 ICE786454:ICE786458 IMA786454:IMA786458 IVW786454:IVW786458 JFS786454:JFS786458 JPO786454:JPO786458 JZK786454:JZK786458 KJG786454:KJG786458 KTC786454:KTC786458 LCY786454:LCY786458 LMU786454:LMU786458 LWQ786454:LWQ786458 MGM786454:MGM786458 MQI786454:MQI786458 NAE786454:NAE786458 NKA786454:NKA786458 NTW786454:NTW786458 ODS786454:ODS786458 ONO786454:ONO786458 OXK786454:OXK786458 PHG786454:PHG786458 PRC786454:PRC786458 QAY786454:QAY786458 QKU786454:QKU786458 QUQ786454:QUQ786458 REM786454:REM786458 ROI786454:ROI786458 RYE786454:RYE786458 SIA786454:SIA786458 SRW786454:SRW786458 TBS786454:TBS786458 TLO786454:TLO786458 TVK786454:TVK786458 UFG786454:UFG786458 UPC786454:UPC786458 UYY786454:UYY786458 VIU786454:VIU786458 VSQ786454:VSQ786458 WCM786454:WCM786458 WMI786454:WMI786458 WWE786454:WWE786458 AG851990:AG851994 JS851990:JS851994 TO851990:TO851994 ADK851990:ADK851994 ANG851990:ANG851994 AXC851990:AXC851994 BGY851990:BGY851994 BQU851990:BQU851994 CAQ851990:CAQ851994 CKM851990:CKM851994 CUI851990:CUI851994 DEE851990:DEE851994 DOA851990:DOA851994 DXW851990:DXW851994 EHS851990:EHS851994 ERO851990:ERO851994 FBK851990:FBK851994 FLG851990:FLG851994 FVC851990:FVC851994 GEY851990:GEY851994 GOU851990:GOU851994 GYQ851990:GYQ851994 HIM851990:HIM851994 HSI851990:HSI851994 ICE851990:ICE851994 IMA851990:IMA851994 IVW851990:IVW851994 JFS851990:JFS851994 JPO851990:JPO851994 JZK851990:JZK851994 KJG851990:KJG851994 KTC851990:KTC851994 LCY851990:LCY851994 LMU851990:LMU851994 LWQ851990:LWQ851994 MGM851990:MGM851994 MQI851990:MQI851994 NAE851990:NAE851994 NKA851990:NKA851994 NTW851990:NTW851994 ODS851990:ODS851994 ONO851990:ONO851994 OXK851990:OXK851994 PHG851990:PHG851994 PRC851990:PRC851994 QAY851990:QAY851994 QKU851990:QKU851994 QUQ851990:QUQ851994 REM851990:REM851994 ROI851990:ROI851994 RYE851990:RYE851994 SIA851990:SIA851994 SRW851990:SRW851994 TBS851990:TBS851994 TLO851990:TLO851994 TVK851990:TVK851994 UFG851990:UFG851994 UPC851990:UPC851994 UYY851990:UYY851994 VIU851990:VIU851994 VSQ851990:VSQ851994 WCM851990:WCM851994 WMI851990:WMI851994 WWE851990:WWE851994 AG917526:AG917530 JS917526:JS917530 TO917526:TO917530 ADK917526:ADK917530 ANG917526:ANG917530 AXC917526:AXC917530 BGY917526:BGY917530 BQU917526:BQU917530 CAQ917526:CAQ917530 CKM917526:CKM917530 CUI917526:CUI917530 DEE917526:DEE917530 DOA917526:DOA917530 DXW917526:DXW917530 EHS917526:EHS917530 ERO917526:ERO917530 FBK917526:FBK917530 FLG917526:FLG917530 FVC917526:FVC917530 GEY917526:GEY917530 GOU917526:GOU917530 GYQ917526:GYQ917530 HIM917526:HIM917530 HSI917526:HSI917530 ICE917526:ICE917530 IMA917526:IMA917530 IVW917526:IVW917530 JFS917526:JFS917530 JPO917526:JPO917530 JZK917526:JZK917530 KJG917526:KJG917530 KTC917526:KTC917530 LCY917526:LCY917530 LMU917526:LMU917530 LWQ917526:LWQ917530 MGM917526:MGM917530 MQI917526:MQI917530 NAE917526:NAE917530 NKA917526:NKA917530 NTW917526:NTW917530 ODS917526:ODS917530 ONO917526:ONO917530 OXK917526:OXK917530 PHG917526:PHG917530 PRC917526:PRC917530 QAY917526:QAY917530 QKU917526:QKU917530 QUQ917526:QUQ917530 REM917526:REM917530 ROI917526:ROI917530 RYE917526:RYE917530 SIA917526:SIA917530 SRW917526:SRW917530 TBS917526:TBS917530 TLO917526:TLO917530 TVK917526:TVK917530 UFG917526:UFG917530 UPC917526:UPC917530 UYY917526:UYY917530 VIU917526:VIU917530 VSQ917526:VSQ917530 WCM917526:WCM917530 WMI917526:WMI917530 WWE917526:WWE917530 AG983062:AG983066 JS983062:JS983066 TO983062:TO983066 ADK983062:ADK983066 ANG983062:ANG983066 AXC983062:AXC983066 BGY983062:BGY983066 BQU983062:BQU983066 CAQ983062:CAQ983066 CKM983062:CKM983066 CUI983062:CUI983066 DEE983062:DEE983066 DOA983062:DOA983066 DXW983062:DXW983066 EHS983062:EHS983066 ERO983062:ERO983066 FBK983062:FBK983066 FLG983062:FLG983066 FVC983062:FVC983066 GEY983062:GEY983066 GOU983062:GOU983066 GYQ983062:GYQ983066 HIM983062:HIM983066 HSI983062:HSI983066 ICE983062:ICE983066 IMA983062:IMA983066 IVW983062:IVW983066 JFS983062:JFS983066 JPO983062:JPO983066 JZK983062:JZK983066 KJG983062:KJG983066 KTC983062:KTC983066 LCY983062:LCY983066 LMU983062:LMU983066 LWQ983062:LWQ983066 MGM983062:MGM983066 MQI983062:MQI983066 NAE983062:NAE983066 NKA983062:NKA983066 NTW983062:NTW983066 ODS983062:ODS983066 ONO983062:ONO983066 OXK983062:OXK983066 PHG983062:PHG983066 PRC983062:PRC983066 QAY983062:QAY983066 QKU983062:QKU983066 QUQ983062:QUQ983066 REM983062:REM983066 ROI983062:ROI983066 RYE983062:RYE983066 SIA983062:SIA983066 SRW983062:SRW983066 TBS983062:TBS983066 TLO983062:TLO983066 TVK983062:TVK983066 UFG983062:UFG983066 UPC983062:UPC983066 UYY983062:UYY983066 VIU983062:VIU983066 VSQ983062:VSQ983066 WCM983062:WCM983066 WMI983062:WMI983066 WWO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8 KC28 TY28 ADU28 ANQ28 AXM28 BHI28 BRE28 CBA28 CKW28 CUS28 DEO28 DOK28 DYG28 EIC28 ERY28 FBU28 FLQ28 FVM28 GFI28 GPE28 GZA28 HIW28 HSS28 ICO28 IMK28 IWG28 JGC28 JPY28 JZU28 KJQ28 KTM28 LDI28 LNE28 LXA28 MGW28 MQS28 NAO28 NKK28 NUG28 OEC28 ONY28 OXU28 PHQ28 PRM28 QBI28 QLE28 QVA28 REW28 ROS28 RYO28 SIK28 SSG28 TCC28 TLY28 TVU28 UFQ28 UPM28 UZI28 VJE28 VTA28 WCW28 WMS28 WWO30 KC30 TY30 ADU30 ANQ30 AXM30 BHI30 BRE30 CBA30 CKW30 CUS30 DEO30 DOK30 DYG30 EIC30 ERY30 FBU30 FLQ30 FVM30 GFI30 GPE30 GZA30 HIW30 HSS30 ICO30 IMK30 IWG30 JGC30 JPY30 JZU30 KJQ30 KTM30 LDI30 LNE30 LXA30 MGW30 MQS30 NAO30 NKK30 NUG30 OEC30 ONY30 OXU30 PHQ30 PRM30 QBI30 QLE30 QVA30 REW30 ROS30 RYO30 SIK30 SSG30 TCC30 TLY30 TVU30 UFQ30 UPM30 UZI30 VJE30 VTA30 WCW30 WMS3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V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V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V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V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V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V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V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V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V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V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V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V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V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V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R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R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R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R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R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R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R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R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R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R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R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R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R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R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N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N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N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N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N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N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N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N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N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N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N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N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N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N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E26 AC65562:AC65563 JO65562:JO65563 TK65562:TK65563 ADG65562:ADG65563 ANC65562:ANC65563 AWY65562:AWY65563 BGU65562:BGU65563 BQQ65562:BQQ65563 CAM65562:CAM65563 CKI65562:CKI65563 CUE65562:CUE65563 DEA65562:DEA65563 DNW65562:DNW65563 DXS65562:DXS65563 EHO65562:EHO65563 ERK65562:ERK65563 FBG65562:FBG65563 FLC65562:FLC65563 FUY65562:FUY65563 GEU65562:GEU65563 GOQ65562:GOQ65563 GYM65562:GYM65563 HII65562:HII65563 HSE65562:HSE65563 ICA65562:ICA65563 ILW65562:ILW65563 IVS65562:IVS65563 JFO65562:JFO65563 JPK65562:JPK65563 JZG65562:JZG65563 KJC65562:KJC65563 KSY65562:KSY65563 LCU65562:LCU65563 LMQ65562:LMQ65563 LWM65562:LWM65563 MGI65562:MGI65563 MQE65562:MQE65563 NAA65562:NAA65563 NJW65562:NJW65563 NTS65562:NTS65563 ODO65562:ODO65563 ONK65562:ONK65563 OXG65562:OXG65563 PHC65562:PHC65563 PQY65562:PQY65563 QAU65562:QAU65563 QKQ65562:QKQ65563 QUM65562:QUM65563 REI65562:REI65563 ROE65562:ROE65563 RYA65562:RYA65563 SHW65562:SHW65563 SRS65562:SRS65563 TBO65562:TBO65563 TLK65562:TLK65563 TVG65562:TVG65563 UFC65562:UFC65563 UOY65562:UOY65563 UYU65562:UYU65563 VIQ65562:VIQ65563 VSM65562:VSM65563 WCI65562:WCI65563 WME65562:WME65563 WWA65562:WWA65563 AC131098:AC131099 JO131098:JO131099 TK131098:TK131099 ADG131098:ADG131099 ANC131098:ANC131099 AWY131098:AWY131099 BGU131098:BGU131099 BQQ131098:BQQ131099 CAM131098:CAM131099 CKI131098:CKI131099 CUE131098:CUE131099 DEA131098:DEA131099 DNW131098:DNW131099 DXS131098:DXS131099 EHO131098:EHO131099 ERK131098:ERK131099 FBG131098:FBG131099 FLC131098:FLC131099 FUY131098:FUY131099 GEU131098:GEU131099 GOQ131098:GOQ131099 GYM131098:GYM131099 HII131098:HII131099 HSE131098:HSE131099 ICA131098:ICA131099 ILW131098:ILW131099 IVS131098:IVS131099 JFO131098:JFO131099 JPK131098:JPK131099 JZG131098:JZG131099 KJC131098:KJC131099 KSY131098:KSY131099 LCU131098:LCU131099 LMQ131098:LMQ131099 LWM131098:LWM131099 MGI131098:MGI131099 MQE131098:MQE131099 NAA131098:NAA131099 NJW131098:NJW131099 NTS131098:NTS131099 ODO131098:ODO131099 ONK131098:ONK131099 OXG131098:OXG131099 PHC131098:PHC131099 PQY131098:PQY131099 QAU131098:QAU131099 QKQ131098:QKQ131099 QUM131098:QUM131099 REI131098:REI131099 ROE131098:ROE131099 RYA131098:RYA131099 SHW131098:SHW131099 SRS131098:SRS131099 TBO131098:TBO131099 TLK131098:TLK131099 TVG131098:TVG131099 UFC131098:UFC131099 UOY131098:UOY131099 UYU131098:UYU131099 VIQ131098:VIQ131099 VSM131098:VSM131099 WCI131098:WCI131099 WME131098:WME131099 WWA131098:WWA131099 AC196634:AC196635 JO196634:JO196635 TK196634:TK196635 ADG196634:ADG196635 ANC196634:ANC196635 AWY196634:AWY196635 BGU196634:BGU196635 BQQ196634:BQQ196635 CAM196634:CAM196635 CKI196634:CKI196635 CUE196634:CUE196635 DEA196634:DEA196635 DNW196634:DNW196635 DXS196634:DXS196635 EHO196634:EHO196635 ERK196634:ERK196635 FBG196634:FBG196635 FLC196634:FLC196635 FUY196634:FUY196635 GEU196634:GEU196635 GOQ196634:GOQ196635 GYM196634:GYM196635 HII196634:HII196635 HSE196634:HSE196635 ICA196634:ICA196635 ILW196634:ILW196635 IVS196634:IVS196635 JFO196634:JFO196635 JPK196634:JPK196635 JZG196634:JZG196635 KJC196634:KJC196635 KSY196634:KSY196635 LCU196634:LCU196635 LMQ196634:LMQ196635 LWM196634:LWM196635 MGI196634:MGI196635 MQE196634:MQE196635 NAA196634:NAA196635 NJW196634:NJW196635 NTS196634:NTS196635 ODO196634:ODO196635 ONK196634:ONK196635 OXG196634:OXG196635 PHC196634:PHC196635 PQY196634:PQY196635 QAU196634:QAU196635 QKQ196634:QKQ196635 QUM196634:QUM196635 REI196634:REI196635 ROE196634:ROE196635 RYA196634:RYA196635 SHW196634:SHW196635 SRS196634:SRS196635 TBO196634:TBO196635 TLK196634:TLK196635 TVG196634:TVG196635 UFC196634:UFC196635 UOY196634:UOY196635 UYU196634:UYU196635 VIQ196634:VIQ196635 VSM196634:VSM196635 WCI196634:WCI196635 WME196634:WME196635 WWA196634:WWA196635 AC262170:AC262171 JO262170:JO262171 TK262170:TK262171 ADG262170:ADG262171 ANC262170:ANC262171 AWY262170:AWY262171 BGU262170:BGU262171 BQQ262170:BQQ262171 CAM262170:CAM262171 CKI262170:CKI262171 CUE262170:CUE262171 DEA262170:DEA262171 DNW262170:DNW262171 DXS262170:DXS262171 EHO262170:EHO262171 ERK262170:ERK262171 FBG262170:FBG262171 FLC262170:FLC262171 FUY262170:FUY262171 GEU262170:GEU262171 GOQ262170:GOQ262171 GYM262170:GYM262171 HII262170:HII262171 HSE262170:HSE262171 ICA262170:ICA262171 ILW262170:ILW262171 IVS262170:IVS262171 JFO262170:JFO262171 JPK262170:JPK262171 JZG262170:JZG262171 KJC262170:KJC262171 KSY262170:KSY262171 LCU262170:LCU262171 LMQ262170:LMQ262171 LWM262170:LWM262171 MGI262170:MGI262171 MQE262170:MQE262171 NAA262170:NAA262171 NJW262170:NJW262171 NTS262170:NTS262171 ODO262170:ODO262171 ONK262170:ONK262171 OXG262170:OXG262171 PHC262170:PHC262171 PQY262170:PQY262171 QAU262170:QAU262171 QKQ262170:QKQ262171 QUM262170:QUM262171 REI262170:REI262171 ROE262170:ROE262171 RYA262170:RYA262171 SHW262170:SHW262171 SRS262170:SRS262171 TBO262170:TBO262171 TLK262170:TLK262171 TVG262170:TVG262171 UFC262170:UFC262171 UOY262170:UOY262171 UYU262170:UYU262171 VIQ262170:VIQ262171 VSM262170:VSM262171 WCI262170:WCI262171 WME262170:WME262171 WWA262170:WWA262171 AC327706:AC327707 JO327706:JO327707 TK327706:TK327707 ADG327706:ADG327707 ANC327706:ANC327707 AWY327706:AWY327707 BGU327706:BGU327707 BQQ327706:BQQ327707 CAM327706:CAM327707 CKI327706:CKI327707 CUE327706:CUE327707 DEA327706:DEA327707 DNW327706:DNW327707 DXS327706:DXS327707 EHO327706:EHO327707 ERK327706:ERK327707 FBG327706:FBG327707 FLC327706:FLC327707 FUY327706:FUY327707 GEU327706:GEU327707 GOQ327706:GOQ327707 GYM327706:GYM327707 HII327706:HII327707 HSE327706:HSE327707 ICA327706:ICA327707 ILW327706:ILW327707 IVS327706:IVS327707 JFO327706:JFO327707 JPK327706:JPK327707 JZG327706:JZG327707 KJC327706:KJC327707 KSY327706:KSY327707 LCU327706:LCU327707 LMQ327706:LMQ327707 LWM327706:LWM327707 MGI327706:MGI327707 MQE327706:MQE327707 NAA327706:NAA327707 NJW327706:NJW327707 NTS327706:NTS327707 ODO327706:ODO327707 ONK327706:ONK327707 OXG327706:OXG327707 PHC327706:PHC327707 PQY327706:PQY327707 QAU327706:QAU327707 QKQ327706:QKQ327707 QUM327706:QUM327707 REI327706:REI327707 ROE327706:ROE327707 RYA327706:RYA327707 SHW327706:SHW327707 SRS327706:SRS327707 TBO327706:TBO327707 TLK327706:TLK327707 TVG327706:TVG327707 UFC327706:UFC327707 UOY327706:UOY327707 UYU327706:UYU327707 VIQ327706:VIQ327707 VSM327706:VSM327707 WCI327706:WCI327707 WME327706:WME327707 WWA327706:WWA327707 AC393242:AC393243 JO393242:JO393243 TK393242:TK393243 ADG393242:ADG393243 ANC393242:ANC393243 AWY393242:AWY393243 BGU393242:BGU393243 BQQ393242:BQQ393243 CAM393242:CAM393243 CKI393242:CKI393243 CUE393242:CUE393243 DEA393242:DEA393243 DNW393242:DNW393243 DXS393242:DXS393243 EHO393242:EHO393243 ERK393242:ERK393243 FBG393242:FBG393243 FLC393242:FLC393243 FUY393242:FUY393243 GEU393242:GEU393243 GOQ393242:GOQ393243 GYM393242:GYM393243 HII393242:HII393243 HSE393242:HSE393243 ICA393242:ICA393243 ILW393242:ILW393243 IVS393242:IVS393243 JFO393242:JFO393243 JPK393242:JPK393243 JZG393242:JZG393243 KJC393242:KJC393243 KSY393242:KSY393243 LCU393242:LCU393243 LMQ393242:LMQ393243 LWM393242:LWM393243 MGI393242:MGI393243 MQE393242:MQE393243 NAA393242:NAA393243 NJW393242:NJW393243 NTS393242:NTS393243 ODO393242:ODO393243 ONK393242:ONK393243 OXG393242:OXG393243 PHC393242:PHC393243 PQY393242:PQY393243 QAU393242:QAU393243 QKQ393242:QKQ393243 QUM393242:QUM393243 REI393242:REI393243 ROE393242:ROE393243 RYA393242:RYA393243 SHW393242:SHW393243 SRS393242:SRS393243 TBO393242:TBO393243 TLK393242:TLK393243 TVG393242:TVG393243 UFC393242:UFC393243 UOY393242:UOY393243 UYU393242:UYU393243 VIQ393242:VIQ393243 VSM393242:VSM393243 WCI393242:WCI393243 WME393242:WME393243 WWA393242:WWA393243 AC458778:AC458779 JO458778:JO458779 TK458778:TK458779 ADG458778:ADG458779 ANC458778:ANC458779 AWY458778:AWY458779 BGU458778:BGU458779 BQQ458778:BQQ458779 CAM458778:CAM458779 CKI458778:CKI458779 CUE458778:CUE458779 DEA458778:DEA458779 DNW458778:DNW458779 DXS458778:DXS458779 EHO458778:EHO458779 ERK458778:ERK458779 FBG458778:FBG458779 FLC458778:FLC458779 FUY458778:FUY458779 GEU458778:GEU458779 GOQ458778:GOQ458779 GYM458778:GYM458779 HII458778:HII458779 HSE458778:HSE458779 ICA458778:ICA458779 ILW458778:ILW458779 IVS458778:IVS458779 JFO458778:JFO458779 JPK458778:JPK458779 JZG458778:JZG458779 KJC458778:KJC458779 KSY458778:KSY458779 LCU458778:LCU458779 LMQ458778:LMQ458779 LWM458778:LWM458779 MGI458778:MGI458779 MQE458778:MQE458779 NAA458778:NAA458779 NJW458778:NJW458779 NTS458778:NTS458779 ODO458778:ODO458779 ONK458778:ONK458779 OXG458778:OXG458779 PHC458778:PHC458779 PQY458778:PQY458779 QAU458778:QAU458779 QKQ458778:QKQ458779 QUM458778:QUM458779 REI458778:REI458779 ROE458778:ROE458779 RYA458778:RYA458779 SHW458778:SHW458779 SRS458778:SRS458779 TBO458778:TBO458779 TLK458778:TLK458779 TVG458778:TVG458779 UFC458778:UFC458779 UOY458778:UOY458779 UYU458778:UYU458779 VIQ458778:VIQ458779 VSM458778:VSM458779 WCI458778:WCI458779 WME458778:WME458779 WWA458778:WWA458779 AC524314:AC524315 JO524314:JO524315 TK524314:TK524315 ADG524314:ADG524315 ANC524314:ANC524315 AWY524314:AWY524315 BGU524314:BGU524315 BQQ524314:BQQ524315 CAM524314:CAM524315 CKI524314:CKI524315 CUE524314:CUE524315 DEA524314:DEA524315 DNW524314:DNW524315 DXS524314:DXS524315 EHO524314:EHO524315 ERK524314:ERK524315 FBG524314:FBG524315 FLC524314:FLC524315 FUY524314:FUY524315 GEU524314:GEU524315 GOQ524314:GOQ524315 GYM524314:GYM524315 HII524314:HII524315 HSE524314:HSE524315 ICA524314:ICA524315 ILW524314:ILW524315 IVS524314:IVS524315 JFO524314:JFO524315 JPK524314:JPK524315 JZG524314:JZG524315 KJC524314:KJC524315 KSY524314:KSY524315 LCU524314:LCU524315 LMQ524314:LMQ524315 LWM524314:LWM524315 MGI524314:MGI524315 MQE524314:MQE524315 NAA524314:NAA524315 NJW524314:NJW524315 NTS524314:NTS524315 ODO524314:ODO524315 ONK524314:ONK524315 OXG524314:OXG524315 PHC524314:PHC524315 PQY524314:PQY524315 QAU524314:QAU524315 QKQ524314:QKQ524315 QUM524314:QUM524315 REI524314:REI524315 ROE524314:ROE524315 RYA524314:RYA524315 SHW524314:SHW524315 SRS524314:SRS524315 TBO524314:TBO524315 TLK524314:TLK524315 TVG524314:TVG524315 UFC524314:UFC524315 UOY524314:UOY524315 UYU524314:UYU524315 VIQ524314:VIQ524315 VSM524314:VSM524315 WCI524314:WCI524315 WME524314:WME524315 WWA524314:WWA524315 AC589850:AC589851 JO589850:JO589851 TK589850:TK589851 ADG589850:ADG589851 ANC589850:ANC589851 AWY589850:AWY589851 BGU589850:BGU589851 BQQ589850:BQQ589851 CAM589850:CAM589851 CKI589850:CKI589851 CUE589850:CUE589851 DEA589850:DEA589851 DNW589850:DNW589851 DXS589850:DXS589851 EHO589850:EHO589851 ERK589850:ERK589851 FBG589850:FBG589851 FLC589850:FLC589851 FUY589850:FUY589851 GEU589850:GEU589851 GOQ589850:GOQ589851 GYM589850:GYM589851 HII589850:HII589851 HSE589850:HSE589851 ICA589850:ICA589851 ILW589850:ILW589851 IVS589850:IVS589851 JFO589850:JFO589851 JPK589850:JPK589851 JZG589850:JZG589851 KJC589850:KJC589851 KSY589850:KSY589851 LCU589850:LCU589851 LMQ589850:LMQ589851 LWM589850:LWM589851 MGI589850:MGI589851 MQE589850:MQE589851 NAA589850:NAA589851 NJW589850:NJW589851 NTS589850:NTS589851 ODO589850:ODO589851 ONK589850:ONK589851 OXG589850:OXG589851 PHC589850:PHC589851 PQY589850:PQY589851 QAU589850:QAU589851 QKQ589850:QKQ589851 QUM589850:QUM589851 REI589850:REI589851 ROE589850:ROE589851 RYA589850:RYA589851 SHW589850:SHW589851 SRS589850:SRS589851 TBO589850:TBO589851 TLK589850:TLK589851 TVG589850:TVG589851 UFC589850:UFC589851 UOY589850:UOY589851 UYU589850:UYU589851 VIQ589850:VIQ589851 VSM589850:VSM589851 WCI589850:WCI589851 WME589850:WME589851 WWA589850:WWA589851 AC655386:AC655387 JO655386:JO655387 TK655386:TK655387 ADG655386:ADG655387 ANC655386:ANC655387 AWY655386:AWY655387 BGU655386:BGU655387 BQQ655386:BQQ655387 CAM655386:CAM655387 CKI655386:CKI655387 CUE655386:CUE655387 DEA655386:DEA655387 DNW655386:DNW655387 DXS655386:DXS655387 EHO655386:EHO655387 ERK655386:ERK655387 FBG655386:FBG655387 FLC655386:FLC655387 FUY655386:FUY655387 GEU655386:GEU655387 GOQ655386:GOQ655387 GYM655386:GYM655387 HII655386:HII655387 HSE655386:HSE655387 ICA655386:ICA655387 ILW655386:ILW655387 IVS655386:IVS655387 JFO655386:JFO655387 JPK655386:JPK655387 JZG655386:JZG655387 KJC655386:KJC655387 KSY655386:KSY655387 LCU655386:LCU655387 LMQ655386:LMQ655387 LWM655386:LWM655387 MGI655386:MGI655387 MQE655386:MQE655387 NAA655386:NAA655387 NJW655386:NJW655387 NTS655386:NTS655387 ODO655386:ODO655387 ONK655386:ONK655387 OXG655386:OXG655387 PHC655386:PHC655387 PQY655386:PQY655387 QAU655386:QAU655387 QKQ655386:QKQ655387 QUM655386:QUM655387 REI655386:REI655387 ROE655386:ROE655387 RYA655386:RYA655387 SHW655386:SHW655387 SRS655386:SRS655387 TBO655386:TBO655387 TLK655386:TLK655387 TVG655386:TVG655387 UFC655386:UFC655387 UOY655386:UOY655387 UYU655386:UYU655387 VIQ655386:VIQ655387 VSM655386:VSM655387 WCI655386:WCI655387 WME655386:WME655387 WWA655386:WWA655387 AC720922:AC720923 JO720922:JO720923 TK720922:TK720923 ADG720922:ADG720923 ANC720922:ANC720923 AWY720922:AWY720923 BGU720922:BGU720923 BQQ720922:BQQ720923 CAM720922:CAM720923 CKI720922:CKI720923 CUE720922:CUE720923 DEA720922:DEA720923 DNW720922:DNW720923 DXS720922:DXS720923 EHO720922:EHO720923 ERK720922:ERK720923 FBG720922:FBG720923 FLC720922:FLC720923 FUY720922:FUY720923 GEU720922:GEU720923 GOQ720922:GOQ720923 GYM720922:GYM720923 HII720922:HII720923 HSE720922:HSE720923 ICA720922:ICA720923 ILW720922:ILW720923 IVS720922:IVS720923 JFO720922:JFO720923 JPK720922:JPK720923 JZG720922:JZG720923 KJC720922:KJC720923 KSY720922:KSY720923 LCU720922:LCU720923 LMQ720922:LMQ720923 LWM720922:LWM720923 MGI720922:MGI720923 MQE720922:MQE720923 NAA720922:NAA720923 NJW720922:NJW720923 NTS720922:NTS720923 ODO720922:ODO720923 ONK720922:ONK720923 OXG720922:OXG720923 PHC720922:PHC720923 PQY720922:PQY720923 QAU720922:QAU720923 QKQ720922:QKQ720923 QUM720922:QUM720923 REI720922:REI720923 ROE720922:ROE720923 RYA720922:RYA720923 SHW720922:SHW720923 SRS720922:SRS720923 TBO720922:TBO720923 TLK720922:TLK720923 TVG720922:TVG720923 UFC720922:UFC720923 UOY720922:UOY720923 UYU720922:UYU720923 VIQ720922:VIQ720923 VSM720922:VSM720923 WCI720922:WCI720923 WME720922:WME720923 WWA720922:WWA720923 AC786458:AC786459 JO786458:JO786459 TK786458:TK786459 ADG786458:ADG786459 ANC786458:ANC786459 AWY786458:AWY786459 BGU786458:BGU786459 BQQ786458:BQQ786459 CAM786458:CAM786459 CKI786458:CKI786459 CUE786458:CUE786459 DEA786458:DEA786459 DNW786458:DNW786459 DXS786458:DXS786459 EHO786458:EHO786459 ERK786458:ERK786459 FBG786458:FBG786459 FLC786458:FLC786459 FUY786458:FUY786459 GEU786458:GEU786459 GOQ786458:GOQ786459 GYM786458:GYM786459 HII786458:HII786459 HSE786458:HSE786459 ICA786458:ICA786459 ILW786458:ILW786459 IVS786458:IVS786459 JFO786458:JFO786459 JPK786458:JPK786459 JZG786458:JZG786459 KJC786458:KJC786459 KSY786458:KSY786459 LCU786458:LCU786459 LMQ786458:LMQ786459 LWM786458:LWM786459 MGI786458:MGI786459 MQE786458:MQE786459 NAA786458:NAA786459 NJW786458:NJW786459 NTS786458:NTS786459 ODO786458:ODO786459 ONK786458:ONK786459 OXG786458:OXG786459 PHC786458:PHC786459 PQY786458:PQY786459 QAU786458:QAU786459 QKQ786458:QKQ786459 QUM786458:QUM786459 REI786458:REI786459 ROE786458:ROE786459 RYA786458:RYA786459 SHW786458:SHW786459 SRS786458:SRS786459 TBO786458:TBO786459 TLK786458:TLK786459 TVG786458:TVG786459 UFC786458:UFC786459 UOY786458:UOY786459 UYU786458:UYU786459 VIQ786458:VIQ786459 VSM786458:VSM786459 WCI786458:WCI786459 WME786458:WME786459 WWA786458:WWA786459 AC851994:AC851995 JO851994:JO851995 TK851994:TK851995 ADG851994:ADG851995 ANC851994:ANC851995 AWY851994:AWY851995 BGU851994:BGU851995 BQQ851994:BQQ851995 CAM851994:CAM851995 CKI851994:CKI851995 CUE851994:CUE851995 DEA851994:DEA851995 DNW851994:DNW851995 DXS851994:DXS851995 EHO851994:EHO851995 ERK851994:ERK851995 FBG851994:FBG851995 FLC851994:FLC851995 FUY851994:FUY851995 GEU851994:GEU851995 GOQ851994:GOQ851995 GYM851994:GYM851995 HII851994:HII851995 HSE851994:HSE851995 ICA851994:ICA851995 ILW851994:ILW851995 IVS851994:IVS851995 JFO851994:JFO851995 JPK851994:JPK851995 JZG851994:JZG851995 KJC851994:KJC851995 KSY851994:KSY851995 LCU851994:LCU851995 LMQ851994:LMQ851995 LWM851994:LWM851995 MGI851994:MGI851995 MQE851994:MQE851995 NAA851994:NAA851995 NJW851994:NJW851995 NTS851994:NTS851995 ODO851994:ODO851995 ONK851994:ONK851995 OXG851994:OXG851995 PHC851994:PHC851995 PQY851994:PQY851995 QAU851994:QAU851995 QKQ851994:QKQ851995 QUM851994:QUM851995 REI851994:REI851995 ROE851994:ROE851995 RYA851994:RYA851995 SHW851994:SHW851995 SRS851994:SRS851995 TBO851994:TBO851995 TLK851994:TLK851995 TVG851994:TVG851995 UFC851994:UFC851995 UOY851994:UOY851995 UYU851994:UYU851995 VIQ851994:VIQ851995 VSM851994:VSM851995 WCI851994:WCI851995 WME851994:WME851995 WWA851994:WWA851995 AC917530:AC917531 JO917530:JO917531 TK917530:TK917531 ADG917530:ADG917531 ANC917530:ANC917531 AWY917530:AWY917531 BGU917530:BGU917531 BQQ917530:BQQ917531 CAM917530:CAM917531 CKI917530:CKI917531 CUE917530:CUE917531 DEA917530:DEA917531 DNW917530:DNW917531 DXS917530:DXS917531 EHO917530:EHO917531 ERK917530:ERK917531 FBG917530:FBG917531 FLC917530:FLC917531 FUY917530:FUY917531 GEU917530:GEU917531 GOQ917530:GOQ917531 GYM917530:GYM917531 HII917530:HII917531 HSE917530:HSE917531 ICA917530:ICA917531 ILW917530:ILW917531 IVS917530:IVS917531 JFO917530:JFO917531 JPK917530:JPK917531 JZG917530:JZG917531 KJC917530:KJC917531 KSY917530:KSY917531 LCU917530:LCU917531 LMQ917530:LMQ917531 LWM917530:LWM917531 MGI917530:MGI917531 MQE917530:MQE917531 NAA917530:NAA917531 NJW917530:NJW917531 NTS917530:NTS917531 ODO917530:ODO917531 ONK917530:ONK917531 OXG917530:OXG917531 PHC917530:PHC917531 PQY917530:PQY917531 QAU917530:QAU917531 QKQ917530:QKQ917531 QUM917530:QUM917531 REI917530:REI917531 ROE917530:ROE917531 RYA917530:RYA917531 SHW917530:SHW917531 SRS917530:SRS917531 TBO917530:TBO917531 TLK917530:TLK917531 TVG917530:TVG917531 UFC917530:UFC917531 UOY917530:UOY917531 UYU917530:UYU917531 VIQ917530:VIQ917531 VSM917530:VSM917531 WCI917530:WCI917531 WME917530:WME917531 WWA917530:WWA917531 AC983066:AC983067 JO983066:JO983067 TK983066:TK983067 ADG983066:ADG983067 ANC983066:ANC983067 AWY983066:AWY983067 BGU983066:BGU983067 BQQ983066:BQQ983067 CAM983066:CAM983067 CKI983066:CKI983067 CUE983066:CUE983067 DEA983066:DEA983067 DNW983066:DNW983067 DXS983066:DXS983067 EHO983066:EHO983067 ERK983066:ERK983067 FBG983066:FBG983067 FLC983066:FLC983067 FUY983066:FUY983067 GEU983066:GEU983067 GOQ983066:GOQ983067 GYM983066:GYM983067 HII983066:HII983067 HSE983066:HSE983067 ICA983066:ICA983067 ILW983066:ILW983067 IVS983066:IVS983067 JFO983066:JFO983067 JPK983066:JPK983067 JZG983066:JZG983067 KJC983066:KJC983067 KSY983066:KSY983067 LCU983066:LCU983067 LMQ983066:LMQ983067 LWM983066:LWM983067 MGI983066:MGI983067 MQE983066:MQE983067 NAA983066:NAA983067 NJW983066:NJW983067 NTS983066:NTS983067 ODO983066:ODO983067 ONK983066:ONK983067 OXG983066:OXG983067 PHC983066:PHC983067 PQY983066:PQY983067 QAU983066:QAU983067 QKQ983066:QKQ983067 QUM983066:QUM983067 REI983066:REI983067 ROE983066:ROE983067 RYA983066:RYA983067 SHW983066:SHW983067 SRS983066:SRS983067 TBO983066:TBO983067 TLK983066:TLK983067 TVG983066:TVG983067 UFC983066:UFC983067 UOY983066:UOY983067 UYU983066:UYU983067 VIQ983066:VIQ983067 VSM983066:VSM983067 WCI983066:WCI983067 WME983066:WME983067 WWA983066:WWA983067 AE589850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AE72092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AE78645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AE85199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AE91753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AE98306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AE6556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AE13109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AE19663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AE26217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AE32770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AE393242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AE23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AE458778 AE524314 WMQ26 WWM26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N26 JJ26 TF26 ADB26 AMX26 AWT26 BGP26 BQL26 CAH26 CKD26 CTZ26 DDV26 DNR26 DXN26 EHJ26 ERF26 FBB26 FKX26 FUT26 GEP26 GOL26 GYH26 HID26 HRZ26 IBV26 ILR26 IVN26 JFJ26 JPF26 JZB26 KIX26 KST26 LCP26 LML26 LWH26 MGD26 MPZ26 MZV26 NJR26 NTN26 ODJ26 ONF26 OXB26 PGX26 PQT26 QAP26 QKL26 QUH26 RED26 RNZ26 RXV26 SHR26 SRN26 TBJ26 TLF26 TVB26 UEX26 UOT26 UYP26 VIL26 VSH26 WCD26 WLZ26 WVV26 TU26:TU31 ADQ26:ADQ31 ANM26:ANM31 AXI26:AXI31 BHE26:BHE31 BRA26:BRA31 CAW26:CAW31 CKS26:CKS31 CUO26:CUO31 DEK26:DEK31 DOG26:DOG31 DYC26:DYC31 EHY26:EHY31 ERU26:ERU31 FBQ26:FBQ31 FLM26:FLM31 FVI26:FVI31 GFE26:GFE31 GPA26:GPA31 GYW26:GYW31 HIS26:HIS31 HSO26:HSO31 ICK26:ICK31 IMG26:IMG31 IWC26:IWC31 JFY26:JFY31 JPU26:JPU31 JZQ26:JZQ31 KJM26:KJM31 KTI26:KTI31 LDE26:LDE31 LNA26:LNA31 LWW26:LWW31 MGS26:MGS31 MQO26:MQO31 NAK26:NAK31 NKG26:NKG31 NUC26:NUC31 ODY26:ODY31 ONU26:ONU31 OXQ26:OXQ31 PHM26:PHM31 PRI26:PRI31 QBE26:QBE31 QLA26:QLA31 QUW26:QUW31 RES26:RES31 ROO26:ROO31 RYK26:RYK31 SIG26:SIG31 SSC26:SSC31 TBY26:TBY31 TLU26:TLU31 TVQ26:TVQ31 UFM26:UFM31 UPI26:UPI31 UZE26:UZE31 VJA26:VJA31 VSW26:VSW31 WCS26:WCS31 WMO26:WMO31 WWK26:WWK31 AC26:AC31 KA26 TW26 ADS26 ANO26 AXK26 BHG26 BRC26 CAY26 CKU26 CUQ26 DEM26 DOI26 DYE26 EIA26 ERW26 FBS26 FLO26 FVK26 GFG26 GPC26 GYY26 HIU26 HSQ26 ICM26 IMI26 IWE26 JGA26 JPW26 JZS26 KJO26 KTK26 LDG26 LNC26 LWY26 MGU26 MQQ26 NAM26 NKI26 NUE26 OEA26 ONW26 OXS26 PHO26 PRK26 QBG26 QLC26 QUY26 REU26 ROQ26 RYM26 SII26 SSE26 TCA26 TLW26 TVS26 UFO26 UPK26 UZG26 VJC26 VSY26 WCU26 AE28 WMQ28 WWM28 V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JY26:JY31 WMQ30 WWM30 V30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KA30 TW30 ADS30 ANO30 AXK30 BHG30 BRC30 CAY30 CKU30 CUQ30 DEM30 DOI30 DYE30 EIA30 ERW30 FBS30 FLO30 FVK30 GFG30 GPC30 GYY30 HIU30 HSQ30 ICM30 IMI30 IWE30 JGA30 JPW30 JZS30 KJO30 KTK30 LDG30 LNC30 LWY30 MGU30 MQQ30 NAM30 NKI30 NUE30 OEA30 ONW30 OXS30 PHO30 PRK30 QBG30 QLC30 QUY30 REU30 ROQ30 RYM30 SII30 SSE30 TCA30 TLW30 TVS30 UFO30 UPK30 UZG30 VJC30 VSY30 WCU30 AE30 AC23:AC24"/>
    <dataValidation type="list" allowBlank="1" showInputMessage="1" showErrorMessage="1" errorTitle="Ошибка" error="Выберите значение из списка" prompt="Выберите значение из списка" sqref="Q23 Q26">
      <formula1>kind_of_load4</formula1>
    </dataValidation>
    <dataValidation type="list" allowBlank="1" showInputMessage="1" showErrorMessage="1" errorTitle="Ошибка" error="Выберите значение из списка" prompt="Выберите значение из списка" sqref="U30 U26 U28">
      <formula1>kind_of_nets</formula1>
    </dataValidation>
    <dataValidation type="list" allowBlank="1" showInputMessage="1" showErrorMessage="1" errorTitle="Ошибка" error="Выберите значение из списка" prompt="Выберите значение из списка" sqref="Y26 Y30 Y28">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492</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499</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43462.508692129632</v>
      </c>
      <c r="B2" s="12" t="s">
        <v>774</v>
      </c>
      <c r="C2" s="12" t="s">
        <v>442</v>
      </c>
    </row>
    <row r="3" spans="1:4">
      <c r="A3" s="1116">
        <v>43462.508703703701</v>
      </c>
      <c r="B3" s="12" t="s">
        <v>775</v>
      </c>
      <c r="C3" s="12" t="s">
        <v>442</v>
      </c>
    </row>
    <row r="4" spans="1:4">
      <c r="A4" s="1116">
        <v>43462.508796296293</v>
      </c>
      <c r="B4" s="12" t="s">
        <v>774</v>
      </c>
      <c r="C4" s="12" t="s">
        <v>442</v>
      </c>
    </row>
    <row r="5" spans="1:4">
      <c r="A5" s="1116">
        <v>43462.50880787037</v>
      </c>
      <c r="B5" s="12" t="s">
        <v>775</v>
      </c>
      <c r="C5" s="12" t="s">
        <v>442</v>
      </c>
    </row>
    <row r="6" spans="1:4">
      <c r="A6" s="1116">
        <v>43462.509386574071</v>
      </c>
      <c r="B6" s="12" t="s">
        <v>774</v>
      </c>
      <c r="C6" s="12" t="s">
        <v>442</v>
      </c>
    </row>
    <row r="7" spans="1:4">
      <c r="A7" s="1116">
        <v>43462.509398148148</v>
      </c>
      <c r="B7" s="12" t="s">
        <v>775</v>
      </c>
      <c r="C7" s="12" t="s">
        <v>442</v>
      </c>
    </row>
    <row r="8" spans="1:4">
      <c r="A8" s="1116">
        <v>43462.569756944446</v>
      </c>
      <c r="B8" s="12" t="s">
        <v>774</v>
      </c>
      <c r="C8" s="12" t="s">
        <v>442</v>
      </c>
    </row>
    <row r="9" spans="1:4">
      <c r="A9" s="1116">
        <v>43462.569780092592</v>
      </c>
      <c r="B9" s="12" t="s">
        <v>775</v>
      </c>
      <c r="C9" s="12" t="s">
        <v>442</v>
      </c>
    </row>
    <row r="10" spans="1:4">
      <c r="A10" s="1116">
        <v>43462.591006944444</v>
      </c>
      <c r="B10" s="12" t="s">
        <v>774</v>
      </c>
      <c r="C10" s="12" t="s">
        <v>442</v>
      </c>
    </row>
    <row r="11" spans="1:4">
      <c r="A11" s="1116">
        <v>43462.59101851852</v>
      </c>
      <c r="B11" s="12" t="s">
        <v>775</v>
      </c>
      <c r="C11" s="12" t="s">
        <v>442</v>
      </c>
    </row>
    <row r="12" spans="1:4">
      <c r="A12" s="1116">
        <v>43462.645324074074</v>
      </c>
      <c r="B12" s="12" t="s">
        <v>774</v>
      </c>
      <c r="C12" s="12" t="s">
        <v>442</v>
      </c>
    </row>
    <row r="13" spans="1:4">
      <c r="A13" s="1116">
        <v>43462.64534722222</v>
      </c>
      <c r="B13" s="12" t="s">
        <v>775</v>
      </c>
      <c r="C13" s="12" t="s">
        <v>442</v>
      </c>
    </row>
    <row r="14" spans="1:4">
      <c r="A14" s="1116">
        <v>43463.36409722222</v>
      </c>
      <c r="B14" s="12" t="s">
        <v>774</v>
      </c>
      <c r="C14" s="12" t="s">
        <v>442</v>
      </c>
    </row>
    <row r="15" spans="1:4">
      <c r="A15" s="1116">
        <v>43463.364108796297</v>
      </c>
      <c r="B15" s="12" t="s">
        <v>775</v>
      </c>
      <c r="C15" s="12" t="s">
        <v>442</v>
      </c>
    </row>
    <row r="16" spans="1:4">
      <c r="A16" s="1116">
        <v>43463.551527777781</v>
      </c>
      <c r="B16" s="12" t="s">
        <v>774</v>
      </c>
      <c r="C16" s="12" t="s">
        <v>442</v>
      </c>
    </row>
    <row r="17" spans="1:3">
      <c r="A17" s="1116">
        <v>43463.551539351851</v>
      </c>
      <c r="B17" s="12" t="s">
        <v>775</v>
      </c>
      <c r="C17" s="12" t="s">
        <v>442</v>
      </c>
    </row>
    <row r="18" spans="1:3">
      <c r="A18" s="1116">
        <v>43474.685601851852</v>
      </c>
      <c r="B18" s="12" t="s">
        <v>774</v>
      </c>
      <c r="C18" s="12" t="s">
        <v>442</v>
      </c>
    </row>
    <row r="19" spans="1:3">
      <c r="A19" s="1116">
        <v>43474.685624999998</v>
      </c>
      <c r="B19" s="12" t="s">
        <v>775</v>
      </c>
      <c r="C1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2" t="s">
        <v>687</v>
      </c>
      <c r="M5" s="1232"/>
      <c r="N5" s="1232"/>
      <c r="O5" s="1232"/>
      <c r="P5" s="1232"/>
      <c r="Q5" s="1232"/>
      <c r="R5" s="1232"/>
      <c r="S5" s="1232"/>
      <c r="T5" s="1232"/>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50" t="str">
        <f>IF(NameOrPr_ch="",IF(NameOrPr="","",NameOrPr),NameOrPr_ch)</f>
        <v>Комитет тарифного регулирования Волгоградской области</v>
      </c>
      <c r="P7" s="1251"/>
      <c r="Q7" s="1251"/>
      <c r="R7" s="1251"/>
      <c r="S7" s="1251"/>
      <c r="T7" s="1252"/>
      <c r="U7" s="669"/>
      <c r="Y7" s="1015"/>
      <c r="Z7" s="507"/>
      <c r="AA7" s="507"/>
      <c r="AB7" s="507"/>
      <c r="AC7" s="507"/>
    </row>
    <row r="8" spans="1:29" s="572" customFormat="1" ht="18.75">
      <c r="A8" s="592"/>
      <c r="B8" s="592"/>
      <c r="C8" s="592"/>
      <c r="D8" s="592"/>
      <c r="E8" s="592"/>
      <c r="F8" s="592"/>
      <c r="G8" s="592"/>
      <c r="H8" s="592"/>
      <c r="L8" s="501"/>
      <c r="M8" s="619" t="s">
        <v>597</v>
      </c>
      <c r="N8" s="668"/>
      <c r="O8" s="1250" t="str">
        <f>IF(datePr_ch="",IF(datePr="","",datePr),datePr_ch)</f>
        <v>20.12.2018</v>
      </c>
      <c r="P8" s="1251"/>
      <c r="Q8" s="1251"/>
      <c r="R8" s="1251"/>
      <c r="S8" s="1251"/>
      <c r="T8" s="1252"/>
      <c r="U8" s="669"/>
      <c r="Y8" s="1015"/>
      <c r="Z8" s="592"/>
      <c r="AA8" s="592"/>
      <c r="AB8" s="592"/>
      <c r="AC8" s="592"/>
    </row>
    <row r="9" spans="1:29" s="493" customFormat="1" ht="18.75">
      <c r="A9" s="507"/>
      <c r="B9" s="507"/>
      <c r="C9" s="507"/>
      <c r="D9" s="507"/>
      <c r="E9" s="507"/>
      <c r="F9" s="507"/>
      <c r="G9" s="507"/>
      <c r="H9" s="507"/>
      <c r="L9" s="554"/>
      <c r="M9" s="619" t="s">
        <v>596</v>
      </c>
      <c r="N9" s="668"/>
      <c r="O9" s="1250" t="str">
        <f>IF(numberPr_ch="",IF(numberPr="","",numberPr),numberPr_ch)</f>
        <v>№47/110</v>
      </c>
      <c r="P9" s="1251"/>
      <c r="Q9" s="1251"/>
      <c r="R9" s="1251"/>
      <c r="S9" s="1251"/>
      <c r="T9" s="1252"/>
      <c r="U9" s="669"/>
      <c r="Y9" s="1015"/>
      <c r="Z9" s="507"/>
      <c r="AA9" s="507"/>
      <c r="AB9" s="507"/>
      <c r="AC9" s="507"/>
    </row>
    <row r="10" spans="1:29" s="493" customFormat="1" ht="18.75">
      <c r="A10" s="507"/>
      <c r="B10" s="507"/>
      <c r="C10" s="507"/>
      <c r="D10" s="507"/>
      <c r="E10" s="507"/>
      <c r="F10" s="507"/>
      <c r="G10" s="507"/>
      <c r="H10" s="507"/>
      <c r="L10" s="554"/>
      <c r="M10" s="619" t="s">
        <v>502</v>
      </c>
      <c r="N10" s="668"/>
      <c r="O10" s="1250" t="str">
        <f>IF(IstPub_ch="",IF(IstPub="","",IstPub),IstPub_ch)</f>
        <v xml:space="preserve">Государственная система правовой информации.
Официальный интернет-портал правовой информации. www.pravo.gov.ru         </v>
      </c>
      <c r="P10" s="1251"/>
      <c r="Q10" s="1251"/>
      <c r="R10" s="1251"/>
      <c r="S10" s="1251"/>
      <c r="T10" s="1252"/>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33"/>
      <c r="M12" s="1233"/>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9"/>
      <c r="R13" s="1249"/>
      <c r="S13" s="1249"/>
      <c r="T13" s="1249"/>
      <c r="U13" s="1249"/>
      <c r="V13" s="1249"/>
    </row>
    <row r="14" spans="1:29">
      <c r="J14" s="483"/>
      <c r="K14" s="483"/>
      <c r="L14" s="1152" t="s">
        <v>454</v>
      </c>
      <c r="M14" s="1152"/>
      <c r="N14" s="1152"/>
      <c r="O14" s="1152"/>
      <c r="P14" s="1152"/>
      <c r="Q14" s="1152"/>
      <c r="R14" s="1152"/>
      <c r="S14" s="1152"/>
      <c r="T14" s="1152"/>
      <c r="U14" s="1152"/>
      <c r="V14" s="1152"/>
      <c r="W14" s="1152"/>
      <c r="X14" s="1152" t="s">
        <v>455</v>
      </c>
    </row>
    <row r="15" spans="1:29" ht="14.25" customHeight="1">
      <c r="J15" s="483"/>
      <c r="K15" s="483"/>
      <c r="L15" s="1216" t="s">
        <v>92</v>
      </c>
      <c r="M15" s="1216" t="s">
        <v>627</v>
      </c>
      <c r="N15" s="536"/>
      <c r="O15" s="1216" t="s">
        <v>628</v>
      </c>
      <c r="P15" s="1273" t="s">
        <v>629</v>
      </c>
      <c r="Q15" s="1273" t="s">
        <v>642</v>
      </c>
      <c r="R15" s="1273"/>
      <c r="S15" s="1273"/>
      <c r="T15" s="1273"/>
      <c r="U15" s="1273"/>
      <c r="V15" s="1216" t="s">
        <v>341</v>
      </c>
      <c r="W15" s="1248" t="s">
        <v>275</v>
      </c>
      <c r="X15" s="1152"/>
    </row>
    <row r="16" spans="1:29" s="525" customFormat="1" ht="25.5" customHeight="1">
      <c r="A16" s="587"/>
      <c r="B16" s="587"/>
      <c r="C16" s="587"/>
      <c r="D16" s="587"/>
      <c r="E16" s="587"/>
      <c r="F16" s="587"/>
      <c r="G16" s="593"/>
      <c r="H16" s="593"/>
      <c r="I16" s="533"/>
      <c r="J16" s="531"/>
      <c r="K16" s="531"/>
      <c r="L16" s="1216"/>
      <c r="M16" s="1216"/>
      <c r="N16" s="536"/>
      <c r="O16" s="1216"/>
      <c r="P16" s="1273"/>
      <c r="Q16" s="1273" t="s">
        <v>680</v>
      </c>
      <c r="R16" s="1273"/>
      <c r="S16" s="1259" t="s">
        <v>655</v>
      </c>
      <c r="T16" s="1259"/>
      <c r="U16" s="1259"/>
      <c r="V16" s="1216"/>
      <c r="W16" s="1248"/>
      <c r="X16" s="1152"/>
      <c r="Y16" s="1010"/>
      <c r="Z16" s="587"/>
      <c r="AA16" s="587"/>
      <c r="AB16" s="587"/>
      <c r="AC16" s="587"/>
    </row>
    <row r="17" spans="1:29" ht="14.25" customHeight="1">
      <c r="J17" s="483"/>
      <c r="K17" s="483"/>
      <c r="L17" s="1216"/>
      <c r="M17" s="1216"/>
      <c r="N17" s="536"/>
      <c r="O17" s="1216"/>
      <c r="P17" s="1273"/>
      <c r="Q17" s="536" t="s">
        <v>678</v>
      </c>
      <c r="R17" s="536" t="s">
        <v>679</v>
      </c>
      <c r="S17" s="538" t="s">
        <v>274</v>
      </c>
      <c r="T17" s="1261" t="s">
        <v>273</v>
      </c>
      <c r="U17" s="1261"/>
      <c r="V17" s="1216"/>
      <c r="W17" s="1248"/>
      <c r="X17" s="1152"/>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9">
        <f t="shared" ca="1" si="0"/>
        <v>8</v>
      </c>
      <c r="U18" s="1269"/>
      <c r="V18" s="489">
        <f ca="1">OFFSET(V18,0,-2)+1</f>
        <v>9</v>
      </c>
      <c r="W18" s="525"/>
      <c r="X18" s="489">
        <f ca="1">OFFSET(X18,0,-2)+1</f>
        <v>10</v>
      </c>
    </row>
    <row r="19" spans="1:29" ht="22.5">
      <c r="A19" s="1235">
        <v>1</v>
      </c>
      <c r="B19" s="982"/>
      <c r="C19" s="982"/>
      <c r="D19" s="982"/>
      <c r="E19" s="982"/>
      <c r="F19" s="982"/>
      <c r="G19" s="983"/>
      <c r="H19" s="983"/>
      <c r="I19" s="985"/>
      <c r="J19" s="977"/>
      <c r="K19" s="977"/>
      <c r="L19" s="595">
        <f>mergeValue(A19)</f>
        <v>1</v>
      </c>
      <c r="M19" s="643" t="s">
        <v>20</v>
      </c>
      <c r="N19" s="582"/>
      <c r="O19" s="1247"/>
      <c r="P19" s="1247"/>
      <c r="Q19" s="1247"/>
      <c r="R19" s="1247"/>
      <c r="S19" s="1247"/>
      <c r="T19" s="1247"/>
      <c r="U19" s="1247"/>
      <c r="V19" s="1247"/>
      <c r="W19" s="1247"/>
      <c r="X19" s="583" t="s">
        <v>477</v>
      </c>
    </row>
    <row r="20" spans="1:29" ht="22.5">
      <c r="A20" s="1235"/>
      <c r="B20" s="1235">
        <v>1</v>
      </c>
      <c r="C20" s="982"/>
      <c r="D20" s="982"/>
      <c r="E20" s="982"/>
      <c r="F20" s="982"/>
      <c r="G20" s="987"/>
      <c r="H20" s="984"/>
      <c r="I20" s="989"/>
      <c r="J20" s="974"/>
      <c r="K20" s="973"/>
      <c r="L20" s="595" t="str">
        <f>mergeValue(A20) &amp;"."&amp; mergeValue(B20)</f>
        <v>1.1</v>
      </c>
      <c r="M20" s="548" t="s">
        <v>16</v>
      </c>
      <c r="N20" s="582"/>
      <c r="O20" s="1247"/>
      <c r="P20" s="1247"/>
      <c r="Q20" s="1247"/>
      <c r="R20" s="1247"/>
      <c r="S20" s="1247"/>
      <c r="T20" s="1247"/>
      <c r="U20" s="1247"/>
      <c r="V20" s="1247"/>
      <c r="W20" s="1247"/>
      <c r="X20" s="583" t="s">
        <v>478</v>
      </c>
    </row>
    <row r="21" spans="1:29" ht="22.5">
      <c r="A21" s="1235"/>
      <c r="B21" s="1235"/>
      <c r="C21" s="1235">
        <v>1</v>
      </c>
      <c r="D21" s="982"/>
      <c r="E21" s="982"/>
      <c r="F21" s="982"/>
      <c r="G21" s="987"/>
      <c r="H21" s="984"/>
      <c r="I21" s="990"/>
      <c r="J21" s="974"/>
      <c r="K21" s="973"/>
      <c r="L21" s="595" t="str">
        <f>mergeValue(A21) &amp;"."&amp; mergeValue(B21)&amp;"."&amp; mergeValue(C21)</f>
        <v>1.1.1</v>
      </c>
      <c r="M21" s="549" t="s">
        <v>7</v>
      </c>
      <c r="N21" s="582"/>
      <c r="O21" s="1247"/>
      <c r="P21" s="1247"/>
      <c r="Q21" s="1247"/>
      <c r="R21" s="1247"/>
      <c r="S21" s="1247"/>
      <c r="T21" s="1247"/>
      <c r="U21" s="1247"/>
      <c r="V21" s="1247"/>
      <c r="W21" s="1247"/>
      <c r="X21" s="583" t="s">
        <v>634</v>
      </c>
    </row>
    <row r="22" spans="1:29">
      <c r="A22" s="1235"/>
      <c r="B22" s="1235"/>
      <c r="C22" s="1235"/>
      <c r="D22" s="1235">
        <v>1</v>
      </c>
      <c r="E22" s="982"/>
      <c r="F22" s="982"/>
      <c r="G22" s="987"/>
      <c r="H22" s="984"/>
      <c r="I22" s="990"/>
      <c r="J22" s="988"/>
      <c r="K22" s="973"/>
      <c r="L22" s="595" t="str">
        <f>mergeValue(A22) &amp;"."&amp; mergeValue(B22)&amp;"."&amp; mergeValue(C22)&amp;"."&amp; mergeValue(D22)</f>
        <v>1.1.1.1</v>
      </c>
      <c r="M22" s="550" t="s">
        <v>22</v>
      </c>
      <c r="N22" s="582"/>
      <c r="O22" s="1247"/>
      <c r="P22" s="1247"/>
      <c r="Q22" s="1247"/>
      <c r="R22" s="1247"/>
      <c r="S22" s="1247"/>
      <c r="T22" s="1247"/>
      <c r="U22" s="1247"/>
      <c r="V22" s="1247"/>
      <c r="W22" s="1247"/>
      <c r="X22" s="1022" t="s">
        <v>688</v>
      </c>
    </row>
    <row r="23" spans="1:29" ht="42.95" customHeight="1">
      <c r="A23" s="1235"/>
      <c r="B23" s="1235"/>
      <c r="C23" s="1235"/>
      <c r="D23" s="1235"/>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06" t="s">
        <v>689</v>
      </c>
      <c r="Y23" s="1010" t="str">
        <f>strCheckDateTwo(N23:W23)</f>
        <v/>
      </c>
    </row>
    <row r="24" spans="1:29" hidden="1">
      <c r="A24" s="1235"/>
      <c r="B24" s="1235"/>
      <c r="C24" s="1235"/>
      <c r="D24" s="1235"/>
      <c r="E24" s="982"/>
      <c r="F24" s="982"/>
      <c r="G24" s="987"/>
      <c r="H24" s="984"/>
      <c r="I24" s="990"/>
      <c r="J24" s="988"/>
      <c r="K24" s="978"/>
      <c r="L24" s="633"/>
      <c r="M24" s="563"/>
      <c r="N24" s="648"/>
      <c r="O24" s="648"/>
      <c r="P24" s="648"/>
      <c r="Q24" s="648"/>
      <c r="R24" s="586" t="str">
        <f>S23 &amp; "-" &amp; U23</f>
        <v>-</v>
      </c>
      <c r="S24" s="514"/>
      <c r="T24" s="588"/>
      <c r="U24" s="514"/>
      <c r="V24" s="648"/>
      <c r="W24" s="840"/>
      <c r="X24" s="1207"/>
    </row>
    <row r="25" spans="1:29" ht="15" customHeight="1">
      <c r="A25" s="1235"/>
      <c r="B25" s="1235"/>
      <c r="C25" s="1235"/>
      <c r="D25" s="1235"/>
      <c r="E25" s="982"/>
      <c r="F25" s="982"/>
      <c r="G25" s="987"/>
      <c r="H25" s="984"/>
      <c r="I25" s="990"/>
      <c r="J25" s="988"/>
      <c r="K25" s="978"/>
      <c r="L25" s="540"/>
      <c r="M25" s="553" t="s">
        <v>5</v>
      </c>
      <c r="N25" s="551"/>
      <c r="O25" s="547"/>
      <c r="P25" s="547"/>
      <c r="Q25" s="547"/>
      <c r="R25" s="547"/>
      <c r="S25" s="575"/>
      <c r="T25" s="566"/>
      <c r="U25" s="565"/>
      <c r="V25" s="551"/>
      <c r="W25" s="551"/>
      <c r="X25" s="1208"/>
    </row>
    <row r="26" spans="1:29" s="477" customFormat="1" ht="15" customHeight="1">
      <c r="A26" s="1235"/>
      <c r="B26" s="1235"/>
      <c r="C26" s="1235"/>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5"/>
      <c r="B27" s="1235"/>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5"/>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9" t="s">
        <v>690</v>
      </c>
      <c r="N31" s="1199"/>
      <c r="O31" s="1199"/>
      <c r="P31" s="1199"/>
      <c r="Q31" s="1199"/>
      <c r="R31" s="1199"/>
      <c r="S31" s="1199"/>
      <c r="T31" s="1199"/>
      <c r="U31" s="1199"/>
      <c r="V31" s="1199"/>
      <c r="W31" s="1199"/>
      <c r="X31" s="1199"/>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492</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495</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496</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4"/>
      <c r="B11" s="1204">
        <v>1</v>
      </c>
      <c r="C11" s="441"/>
      <c r="D11" s="441"/>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4"/>
      <c r="B12" s="1204"/>
      <c r="C12" s="1204">
        <v>1</v>
      </c>
      <c r="D12" s="441"/>
      <c r="F12" s="335" t="str">
        <f>"4."&amp;mergeValue(A12) &amp;"."&amp;mergeValue(B12)&amp;"."&amp;mergeValue(C12)</f>
        <v>4.1.1.1</v>
      </c>
      <c r="G12" s="341" t="s">
        <v>498</v>
      </c>
      <c r="H12" s="317" t="str">
        <f>IF(Территории!H13="","","" &amp; Территории!H13 &amp; "")</f>
        <v>городской округ город Волжский</v>
      </c>
      <c r="I12" s="196" t="s">
        <v>501</v>
      </c>
      <c r="J12" s="334"/>
      <c r="K12" s="214"/>
      <c r="L12" s="214"/>
      <c r="M12" s="214"/>
      <c r="N12" s="214"/>
      <c r="O12" s="214"/>
      <c r="P12" s="214"/>
      <c r="Q12" s="214"/>
      <c r="R12" s="214"/>
      <c r="S12" s="214"/>
      <c r="T12" s="214"/>
    </row>
    <row r="13" spans="1:20" s="190" customFormat="1" ht="56.25">
      <c r="A13" s="1204"/>
      <c r="B13" s="1204"/>
      <c r="C13" s="1204"/>
      <c r="D13" s="441">
        <v>1</v>
      </c>
      <c r="F13" s="335" t="str">
        <f>"4."&amp;mergeValue(A13) &amp;"."&amp;mergeValue(B13)&amp;"."&amp;mergeValue(C13)&amp;"."&amp;mergeValue(D13)</f>
        <v>4.1.1.1.1</v>
      </c>
      <c r="G13" s="420" t="s">
        <v>499</v>
      </c>
      <c r="H13" s="317" t="str">
        <f>IF(Территории!R14="","","" &amp; Территории!R14 &amp; "")</f>
        <v>городской округ город Волжский (18710000)</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594</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2" t="s">
        <v>731</v>
      </c>
      <c r="E5" s="1232"/>
      <c r="F5" s="1232"/>
      <c r="G5" s="438"/>
    </row>
    <row r="6" spans="1:16" ht="3" customHeight="1">
      <c r="C6" s="86"/>
      <c r="D6" s="37"/>
      <c r="E6" s="84"/>
      <c r="F6" s="83"/>
      <c r="G6" s="286"/>
    </row>
    <row r="7" spans="1:16">
      <c r="C7" s="86"/>
      <c r="D7" s="1216" t="s">
        <v>454</v>
      </c>
      <c r="E7" s="1216"/>
      <c r="F7" s="1216"/>
      <c r="G7" s="1283" t="s">
        <v>455</v>
      </c>
    </row>
    <row r="8" spans="1:16">
      <c r="C8" s="86"/>
      <c r="D8" s="103" t="s">
        <v>92</v>
      </c>
      <c r="E8" s="113" t="s">
        <v>457</v>
      </c>
      <c r="F8" s="113" t="s">
        <v>456</v>
      </c>
      <c r="G8" s="1283"/>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06" t="s">
        <v>598</v>
      </c>
    </row>
    <row r="13" spans="1:16" ht="15" customHeight="1">
      <c r="A13" s="285"/>
      <c r="C13" s="86"/>
      <c r="D13" s="114"/>
      <c r="E13" s="301" t="s">
        <v>328</v>
      </c>
      <c r="F13" s="298"/>
      <c r="G13" s="1208"/>
    </row>
    <row r="14" spans="1:16">
      <c r="A14" s="285"/>
      <c r="C14" s="86"/>
      <c r="D14" s="187" t="s">
        <v>329</v>
      </c>
      <c r="E14" s="287" t="s">
        <v>695</v>
      </c>
      <c r="F14" s="295" t="s">
        <v>458</v>
      </c>
      <c r="G14" s="791"/>
    </row>
    <row r="15" spans="1:16" ht="42.95" customHeight="1">
      <c r="A15" s="285"/>
      <c r="C15" s="86"/>
      <c r="D15" s="187" t="s">
        <v>443</v>
      </c>
      <c r="E15" s="289"/>
      <c r="F15" s="1098"/>
      <c r="G15" s="1206" t="s">
        <v>696</v>
      </c>
    </row>
    <row r="16" spans="1:16" s="801" customFormat="1" ht="15" customHeight="1">
      <c r="A16" s="805"/>
      <c r="B16" s="186"/>
      <c r="C16" s="688"/>
      <c r="D16" s="826"/>
      <c r="E16" s="829" t="s">
        <v>328</v>
      </c>
      <c r="F16" s="792"/>
      <c r="G16" s="1208"/>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election activeCell="H28" sqref="H28"/>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0" t="s">
        <v>492</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3"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08" t="str">
        <f>IF(dateCh="","",dateCh)</f>
        <v>28.12.2018</v>
      </c>
      <c r="I7" s="818" t="s">
        <v>494</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495</v>
      </c>
      <c r="H8" s="1108"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496</v>
      </c>
      <c r="H9" s="1108"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589</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497</v>
      </c>
      <c r="H10" s="1113" t="s">
        <v>458</v>
      </c>
      <c r="I10" s="818"/>
      <c r="J10" s="617"/>
      <c r="K10" s="1015"/>
      <c r="L10" s="1015"/>
      <c r="M10" s="1015"/>
      <c r="N10" s="1015"/>
      <c r="O10" s="1015"/>
      <c r="P10" s="1015"/>
      <c r="Q10" s="1015"/>
      <c r="R10" s="1015"/>
      <c r="S10" s="1015"/>
      <c r="T10" s="1015"/>
    </row>
    <row r="11" spans="1:20" s="1009" customFormat="1" ht="18.75">
      <c r="A11" s="1204"/>
      <c r="B11" s="1204">
        <v>1</v>
      </c>
      <c r="C11" s="1106"/>
      <c r="D11" s="1106"/>
      <c r="F11" s="1031" t="str">
        <f>"4."&amp;mergeValue(A11) &amp;"."&amp;mergeValue(B11)</f>
        <v>4.1.1</v>
      </c>
      <c r="G11" s="832" t="s">
        <v>593</v>
      </c>
      <c r="H11" s="1108" t="str">
        <f>IF(region_name="","",region_name)</f>
        <v>Волгоградская область</v>
      </c>
      <c r="I11" s="818" t="s">
        <v>500</v>
      </c>
      <c r="J11" s="617"/>
      <c r="K11" s="1015"/>
      <c r="L11" s="1015"/>
      <c r="M11" s="1015"/>
      <c r="N11" s="1015"/>
      <c r="O11" s="1015"/>
      <c r="P11" s="1015"/>
      <c r="Q11" s="1015"/>
      <c r="R11" s="1015"/>
      <c r="S11" s="1015"/>
      <c r="T11" s="1015"/>
    </row>
    <row r="12" spans="1:20" s="1009" customFormat="1" ht="22.5">
      <c r="A12" s="1204"/>
      <c r="B12" s="1204"/>
      <c r="C12" s="1204">
        <v>1</v>
      </c>
      <c r="D12" s="1106"/>
      <c r="F12" s="1031" t="str">
        <f>"4."&amp;mergeValue(A12) &amp;"."&amp;mergeValue(B12)&amp;"."&amp;mergeValue(C12)</f>
        <v>4.1.1.1</v>
      </c>
      <c r="G12" s="819" t="s">
        <v>498</v>
      </c>
      <c r="H12" s="1108" t="str">
        <f>IF(Территории!H13="","","" &amp; Территории!H13 &amp; "")</f>
        <v>городской округ город Волжский</v>
      </c>
      <c r="I12" s="818" t="s">
        <v>501</v>
      </c>
      <c r="J12" s="617"/>
      <c r="K12" s="1015"/>
      <c r="L12" s="1015"/>
      <c r="M12" s="1015"/>
      <c r="N12" s="1015"/>
      <c r="O12" s="1015"/>
      <c r="P12" s="1015"/>
      <c r="Q12" s="1015"/>
      <c r="R12" s="1015"/>
      <c r="S12" s="1015"/>
      <c r="T12" s="1015"/>
    </row>
    <row r="13" spans="1:20" s="1009" customFormat="1" ht="56.25">
      <c r="A13" s="1204"/>
      <c r="B13" s="1204"/>
      <c r="C13" s="1204"/>
      <c r="D13" s="1106">
        <v>1</v>
      </c>
      <c r="F13" s="1031" t="str">
        <f>"4."&amp;mergeValue(A13) &amp;"."&amp;mergeValue(B13)&amp;"."&amp;mergeValue(C13)&amp;"."&amp;mergeValue(D13)</f>
        <v>4.1.1.1.1</v>
      </c>
      <c r="G13" s="820" t="s">
        <v>499</v>
      </c>
      <c r="H13" s="1108" t="str">
        <f>IF(Территории!R14="","","" &amp; Территории!R14 &amp; "")</f>
        <v>городской округ город Волжский (18710000)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9" t="s">
        <v>594</v>
      </c>
      <c r="H15" s="1199"/>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49"/>
  <sheetViews>
    <sheetView showGridLines="0" topLeftCell="C16" zoomScaleNormal="100" workbookViewId="0">
      <selection activeCell="H46" sqref="H4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12" hidden="1"/>
    <row r="2" spans="1:12" hidden="1"/>
    <row r="3" spans="1:12" hidden="1"/>
    <row r="4" spans="1:12" ht="3" customHeight="1">
      <c r="C4" s="86"/>
      <c r="D4" s="37"/>
      <c r="E4" s="37"/>
      <c r="F4" s="37"/>
      <c r="G4" s="37"/>
      <c r="H4" s="38"/>
      <c r="I4" s="38"/>
    </row>
    <row r="5" spans="1:12" ht="26.1" customHeight="1">
      <c r="C5" s="86"/>
      <c r="D5" s="1232" t="s">
        <v>697</v>
      </c>
      <c r="E5" s="1232"/>
      <c r="F5" s="1232"/>
      <c r="G5" s="1232"/>
      <c r="H5" s="1232"/>
      <c r="I5" s="336"/>
    </row>
    <row r="6" spans="1:12" ht="3" customHeight="1">
      <c r="C6" s="86"/>
      <c r="D6" s="37"/>
      <c r="E6" s="84"/>
      <c r="F6" s="84"/>
      <c r="G6" s="84"/>
      <c r="H6" s="83"/>
      <c r="I6" s="286"/>
    </row>
    <row r="7" spans="1:12" ht="21" customHeight="1">
      <c r="C7" s="86"/>
      <c r="D7" s="1216" t="s">
        <v>454</v>
      </c>
      <c r="E7" s="1216"/>
      <c r="F7" s="1216"/>
      <c r="G7" s="1216"/>
      <c r="H7" s="1216"/>
      <c r="I7" s="1283" t="s">
        <v>455</v>
      </c>
    </row>
    <row r="8" spans="1:12" ht="21" customHeight="1">
      <c r="C8" s="86"/>
      <c r="D8" s="103" t="s">
        <v>92</v>
      </c>
      <c r="E8" s="113" t="s">
        <v>457</v>
      </c>
      <c r="F8" s="113"/>
      <c r="G8" s="113" t="s">
        <v>442</v>
      </c>
      <c r="H8" s="113" t="s">
        <v>456</v>
      </c>
      <c r="I8" s="1283"/>
    </row>
    <row r="9" spans="1:12" ht="12" customHeight="1">
      <c r="C9" s="86"/>
      <c r="D9" s="42" t="s">
        <v>93</v>
      </c>
      <c r="E9" s="42" t="s">
        <v>49</v>
      </c>
      <c r="F9" s="42"/>
      <c r="G9" s="42" t="s">
        <v>50</v>
      </c>
      <c r="H9" s="42" t="s">
        <v>51</v>
      </c>
      <c r="I9" s="42" t="s">
        <v>68</v>
      </c>
    </row>
    <row r="10" spans="1:12">
      <c r="A10" s="285"/>
      <c r="C10" s="86"/>
      <c r="D10" s="187">
        <v>1</v>
      </c>
      <c r="E10" s="1285" t="s">
        <v>459</v>
      </c>
      <c r="F10" s="1285"/>
      <c r="G10" s="1285"/>
      <c r="H10" s="1285"/>
      <c r="I10" s="307"/>
    </row>
    <row r="11" spans="1:12" ht="20.100000000000001" customHeight="1">
      <c r="A11" s="285"/>
      <c r="C11" s="86"/>
      <c r="D11" s="187" t="s">
        <v>295</v>
      </c>
      <c r="E11" s="287" t="s">
        <v>460</v>
      </c>
      <c r="F11" s="295"/>
      <c r="G11" s="432" t="s">
        <v>2363</v>
      </c>
      <c r="H11" s="295" t="s">
        <v>458</v>
      </c>
      <c r="I11" s="196" t="s">
        <v>461</v>
      </c>
    </row>
    <row r="12" spans="1:12" ht="45">
      <c r="A12" s="285"/>
      <c r="C12" s="86"/>
      <c r="D12" s="187" t="s">
        <v>329</v>
      </c>
      <c r="E12" s="287" t="s">
        <v>462</v>
      </c>
      <c r="F12" s="295"/>
      <c r="G12" s="414" t="s">
        <v>2362</v>
      </c>
      <c r="H12" s="1092" t="s">
        <v>2364</v>
      </c>
      <c r="I12" s="415" t="s">
        <v>698</v>
      </c>
    </row>
    <row r="13" spans="1:12" ht="33.75">
      <c r="A13" s="285"/>
      <c r="B13" s="186">
        <v>3</v>
      </c>
      <c r="C13" s="86"/>
      <c r="D13" s="187">
        <v>2</v>
      </c>
      <c r="E13" s="352" t="s">
        <v>699</v>
      </c>
      <c r="F13" s="295"/>
      <c r="G13" s="295" t="s">
        <v>458</v>
      </c>
      <c r="H13" s="1092" t="s">
        <v>2365</v>
      </c>
      <c r="I13" s="416" t="s">
        <v>463</v>
      </c>
    </row>
    <row r="14" spans="1:12" ht="39" customHeight="1">
      <c r="A14" s="285"/>
      <c r="C14" s="86"/>
      <c r="D14" s="187">
        <v>3</v>
      </c>
      <c r="E14" s="1284" t="s">
        <v>700</v>
      </c>
      <c r="F14" s="1284"/>
      <c r="G14" s="1284"/>
      <c r="H14" s="1284"/>
      <c r="I14" s="413"/>
    </row>
    <row r="15" spans="1:12" ht="20.100000000000001" customHeight="1">
      <c r="A15" s="285"/>
      <c r="C15" s="86"/>
      <c r="D15" s="187" t="s">
        <v>444</v>
      </c>
      <c r="E15" s="296" t="s">
        <v>2366</v>
      </c>
      <c r="F15" s="295"/>
      <c r="G15" s="295" t="s">
        <v>458</v>
      </c>
      <c r="H15" s="1092" t="s">
        <v>2382</v>
      </c>
      <c r="I15" s="1206" t="s">
        <v>701</v>
      </c>
    </row>
    <row r="16" spans="1:12" s="1063" customFormat="1" ht="20.100000000000001" customHeight="1">
      <c r="A16" s="805"/>
      <c r="B16" s="186"/>
      <c r="C16" s="1109" t="s">
        <v>2345</v>
      </c>
      <c r="D16" s="187" t="s">
        <v>2347</v>
      </c>
      <c r="E16" s="296" t="s">
        <v>2367</v>
      </c>
      <c r="F16" s="295" t="s">
        <v>458</v>
      </c>
      <c r="G16" s="295" t="s">
        <v>458</v>
      </c>
      <c r="H16" s="1092" t="s">
        <v>2382</v>
      </c>
      <c r="I16" s="1207"/>
      <c r="K16" s="831"/>
      <c r="L16" s="831"/>
    </row>
    <row r="17" spans="1:12" s="1063" customFormat="1" ht="20.100000000000001" customHeight="1">
      <c r="A17" s="805"/>
      <c r="B17" s="186"/>
      <c r="C17" s="1109" t="s">
        <v>2345</v>
      </c>
      <c r="D17" s="187" t="s">
        <v>2348</v>
      </c>
      <c r="E17" s="296" t="s">
        <v>2368</v>
      </c>
      <c r="F17" s="295" t="s">
        <v>458</v>
      </c>
      <c r="G17" s="295" t="s">
        <v>458</v>
      </c>
      <c r="H17" s="1092" t="s">
        <v>2382</v>
      </c>
      <c r="I17" s="1207"/>
      <c r="K17" s="831"/>
      <c r="L17" s="831"/>
    </row>
    <row r="18" spans="1:12" s="1063" customFormat="1" ht="20.100000000000001" customHeight="1">
      <c r="A18" s="805"/>
      <c r="B18" s="186"/>
      <c r="C18" s="1109" t="s">
        <v>2345</v>
      </c>
      <c r="D18" s="187" t="s">
        <v>2349</v>
      </c>
      <c r="E18" s="296" t="s">
        <v>2369</v>
      </c>
      <c r="F18" s="295" t="s">
        <v>458</v>
      </c>
      <c r="G18" s="295" t="s">
        <v>458</v>
      </c>
      <c r="H18" s="1092" t="s">
        <v>2382</v>
      </c>
      <c r="I18" s="1207"/>
      <c r="K18" s="831"/>
      <c r="L18" s="831"/>
    </row>
    <row r="19" spans="1:12" s="1063" customFormat="1" ht="20.100000000000001" customHeight="1">
      <c r="A19" s="805"/>
      <c r="B19" s="186"/>
      <c r="C19" s="1109" t="s">
        <v>2345</v>
      </c>
      <c r="D19" s="187" t="s">
        <v>2350</v>
      </c>
      <c r="E19" s="296" t="s">
        <v>2370</v>
      </c>
      <c r="F19" s="295" t="s">
        <v>458</v>
      </c>
      <c r="G19" s="295" t="s">
        <v>458</v>
      </c>
      <c r="H19" s="1092" t="s">
        <v>2382</v>
      </c>
      <c r="I19" s="1207"/>
      <c r="K19" s="831"/>
      <c r="L19" s="831"/>
    </row>
    <row r="20" spans="1:12" s="1063" customFormat="1" ht="20.100000000000001" customHeight="1">
      <c r="A20" s="805"/>
      <c r="B20" s="186"/>
      <c r="C20" s="1109" t="s">
        <v>2345</v>
      </c>
      <c r="D20" s="187" t="s">
        <v>2351</v>
      </c>
      <c r="E20" s="296" t="s">
        <v>2371</v>
      </c>
      <c r="F20" s="295" t="s">
        <v>458</v>
      </c>
      <c r="G20" s="295" t="s">
        <v>458</v>
      </c>
      <c r="H20" s="1092" t="s">
        <v>2382</v>
      </c>
      <c r="I20" s="1207"/>
      <c r="K20" s="831"/>
      <c r="L20" s="831"/>
    </row>
    <row r="21" spans="1:12" s="1063" customFormat="1" ht="20.100000000000001" customHeight="1">
      <c r="A21" s="805"/>
      <c r="B21" s="186"/>
      <c r="C21" s="1109" t="s">
        <v>2345</v>
      </c>
      <c r="D21" s="187" t="s">
        <v>2352</v>
      </c>
      <c r="E21" s="296" t="s">
        <v>2372</v>
      </c>
      <c r="F21" s="295" t="s">
        <v>458</v>
      </c>
      <c r="G21" s="295" t="s">
        <v>458</v>
      </c>
      <c r="H21" s="1092" t="s">
        <v>2382</v>
      </c>
      <c r="I21" s="1207"/>
      <c r="K21" s="831"/>
      <c r="L21" s="831"/>
    </row>
    <row r="22" spans="1:12" s="1063" customFormat="1" ht="20.100000000000001" customHeight="1">
      <c r="A22" s="805"/>
      <c r="B22" s="186"/>
      <c r="C22" s="1109" t="s">
        <v>2345</v>
      </c>
      <c r="D22" s="187" t="s">
        <v>2353</v>
      </c>
      <c r="E22" s="296" t="s">
        <v>2373</v>
      </c>
      <c r="F22" s="295" t="s">
        <v>458</v>
      </c>
      <c r="G22" s="295" t="s">
        <v>458</v>
      </c>
      <c r="H22" s="1092" t="s">
        <v>2382</v>
      </c>
      <c r="I22" s="1207"/>
      <c r="K22" s="831"/>
      <c r="L22" s="831"/>
    </row>
    <row r="23" spans="1:12" s="1063" customFormat="1" ht="20.100000000000001" customHeight="1">
      <c r="A23" s="805"/>
      <c r="B23" s="186"/>
      <c r="C23" s="1109" t="s">
        <v>2345</v>
      </c>
      <c r="D23" s="187" t="s">
        <v>2354</v>
      </c>
      <c r="E23" s="296" t="s">
        <v>2374</v>
      </c>
      <c r="F23" s="295" t="s">
        <v>458</v>
      </c>
      <c r="G23" s="295" t="s">
        <v>458</v>
      </c>
      <c r="H23" s="1092" t="s">
        <v>2382</v>
      </c>
      <c r="I23" s="1207"/>
      <c r="K23" s="831"/>
      <c r="L23" s="831"/>
    </row>
    <row r="24" spans="1:12" s="1063" customFormat="1" ht="20.100000000000001" customHeight="1">
      <c r="A24" s="805"/>
      <c r="B24" s="186"/>
      <c r="C24" s="1109" t="s">
        <v>2345</v>
      </c>
      <c r="D24" s="187" t="s">
        <v>2355</v>
      </c>
      <c r="E24" s="296" t="s">
        <v>2375</v>
      </c>
      <c r="F24" s="295" t="s">
        <v>458</v>
      </c>
      <c r="G24" s="295" t="s">
        <v>458</v>
      </c>
      <c r="H24" s="1092" t="s">
        <v>2382</v>
      </c>
      <c r="I24" s="1207"/>
      <c r="K24" s="831"/>
      <c r="L24" s="831"/>
    </row>
    <row r="25" spans="1:12" s="1063" customFormat="1" ht="20.100000000000001" customHeight="1">
      <c r="A25" s="805"/>
      <c r="B25" s="186"/>
      <c r="C25" s="1109" t="s">
        <v>2345</v>
      </c>
      <c r="D25" s="187" t="s">
        <v>2356</v>
      </c>
      <c r="E25" s="296" t="s">
        <v>2376</v>
      </c>
      <c r="F25" s="295" t="s">
        <v>458</v>
      </c>
      <c r="G25" s="295" t="s">
        <v>458</v>
      </c>
      <c r="H25" s="1092" t="s">
        <v>2382</v>
      </c>
      <c r="I25" s="1207"/>
      <c r="K25" s="831"/>
      <c r="L25" s="831"/>
    </row>
    <row r="26" spans="1:12" s="1063" customFormat="1" ht="20.100000000000001" customHeight="1">
      <c r="A26" s="805"/>
      <c r="B26" s="186"/>
      <c r="C26" s="1109" t="s">
        <v>2345</v>
      </c>
      <c r="D26" s="187" t="s">
        <v>2357</v>
      </c>
      <c r="E26" s="296" t="s">
        <v>2377</v>
      </c>
      <c r="F26" s="295" t="s">
        <v>458</v>
      </c>
      <c r="G26" s="295" t="s">
        <v>458</v>
      </c>
      <c r="H26" s="1092" t="s">
        <v>2382</v>
      </c>
      <c r="I26" s="1207"/>
      <c r="K26" s="831"/>
      <c r="L26" s="831"/>
    </row>
    <row r="27" spans="1:12" s="1063" customFormat="1" ht="20.100000000000001" customHeight="1">
      <c r="A27" s="805"/>
      <c r="B27" s="186"/>
      <c r="C27" s="1109" t="s">
        <v>2345</v>
      </c>
      <c r="D27" s="187" t="s">
        <v>2358</v>
      </c>
      <c r="E27" s="296" t="s">
        <v>2378</v>
      </c>
      <c r="F27" s="295" t="s">
        <v>458</v>
      </c>
      <c r="G27" s="295" t="s">
        <v>458</v>
      </c>
      <c r="H27" s="1092" t="s">
        <v>2382</v>
      </c>
      <c r="I27" s="1207"/>
      <c r="K27" s="831"/>
      <c r="L27" s="831"/>
    </row>
    <row r="28" spans="1:12" s="1063" customFormat="1" ht="20.100000000000001" customHeight="1">
      <c r="A28" s="805"/>
      <c r="B28" s="186"/>
      <c r="C28" s="1109" t="s">
        <v>2345</v>
      </c>
      <c r="D28" s="187" t="s">
        <v>2359</v>
      </c>
      <c r="E28" s="296" t="s">
        <v>2379</v>
      </c>
      <c r="F28" s="295" t="s">
        <v>458</v>
      </c>
      <c r="G28" s="295" t="s">
        <v>458</v>
      </c>
      <c r="H28" s="1092" t="s">
        <v>2382</v>
      </c>
      <c r="I28" s="1207"/>
      <c r="K28" s="831"/>
      <c r="L28" s="831"/>
    </row>
    <row r="29" spans="1:12" s="1063" customFormat="1" ht="20.100000000000001" customHeight="1">
      <c r="A29" s="805"/>
      <c r="B29" s="186"/>
      <c r="C29" s="1109" t="s">
        <v>2345</v>
      </c>
      <c r="D29" s="187" t="s">
        <v>2360</v>
      </c>
      <c r="E29" s="296" t="s">
        <v>2380</v>
      </c>
      <c r="F29" s="295" t="s">
        <v>458</v>
      </c>
      <c r="G29" s="295" t="s">
        <v>458</v>
      </c>
      <c r="H29" s="1092" t="s">
        <v>2382</v>
      </c>
      <c r="I29" s="1207"/>
      <c r="K29" s="831"/>
      <c r="L29" s="831"/>
    </row>
    <row r="30" spans="1:12" s="1063" customFormat="1" ht="20.100000000000001" customHeight="1">
      <c r="A30" s="805"/>
      <c r="B30" s="186"/>
      <c r="C30" s="1109" t="s">
        <v>2345</v>
      </c>
      <c r="D30" s="187" t="s">
        <v>2361</v>
      </c>
      <c r="E30" s="296" t="s">
        <v>2381</v>
      </c>
      <c r="F30" s="295" t="s">
        <v>458</v>
      </c>
      <c r="G30" s="295" t="s">
        <v>458</v>
      </c>
      <c r="H30" s="1092" t="s">
        <v>2382</v>
      </c>
      <c r="I30" s="1207"/>
      <c r="K30" s="831"/>
      <c r="L30" s="831"/>
    </row>
    <row r="31" spans="1:12" ht="15" customHeight="1">
      <c r="A31" s="285"/>
      <c r="C31" s="86"/>
      <c r="D31" s="114"/>
      <c r="E31" s="300" t="s">
        <v>328</v>
      </c>
      <c r="F31" s="301"/>
      <c r="G31" s="301"/>
      <c r="H31" s="298"/>
      <c r="I31" s="1208"/>
    </row>
    <row r="32" spans="1:12" ht="69" customHeight="1">
      <c r="A32" s="285"/>
      <c r="B32" s="186">
        <v>3</v>
      </c>
      <c r="C32" s="86"/>
      <c r="D32" s="187">
        <v>4</v>
      </c>
      <c r="E32" s="1284" t="s">
        <v>702</v>
      </c>
      <c r="F32" s="1284"/>
      <c r="G32" s="1284"/>
      <c r="H32" s="1284"/>
      <c r="I32" s="413"/>
    </row>
    <row r="33" spans="1:12" ht="20.100000000000001" customHeight="1">
      <c r="A33" s="285"/>
      <c r="C33" s="86"/>
      <c r="D33" s="187" t="s">
        <v>445</v>
      </c>
      <c r="E33" s="302" t="s">
        <v>464</v>
      </c>
      <c r="F33" s="295"/>
      <c r="G33" s="414" t="s">
        <v>2383</v>
      </c>
      <c r="H33" s="295" t="s">
        <v>458</v>
      </c>
      <c r="I33" s="1206" t="s">
        <v>482</v>
      </c>
    </row>
    <row r="34" spans="1:12" ht="15" customHeight="1">
      <c r="A34" s="285"/>
      <c r="C34" s="86"/>
      <c r="D34" s="114"/>
      <c r="E34" s="300" t="s">
        <v>328</v>
      </c>
      <c r="F34" s="301"/>
      <c r="G34" s="301"/>
      <c r="H34" s="298"/>
      <c r="I34" s="1208"/>
    </row>
    <row r="35" spans="1:12" ht="30" customHeight="1">
      <c r="A35" s="285"/>
      <c r="B35" s="186">
        <v>3</v>
      </c>
      <c r="C35" s="86"/>
      <c r="D35" s="187">
        <v>5</v>
      </c>
      <c r="E35" s="1284" t="s">
        <v>703</v>
      </c>
      <c r="F35" s="1284"/>
      <c r="G35" s="1284"/>
      <c r="H35" s="1284"/>
      <c r="I35" s="413"/>
    </row>
    <row r="36" spans="1:12" ht="26.1" customHeight="1">
      <c r="A36" s="285"/>
      <c r="C36" s="86"/>
      <c r="D36" s="187" t="s">
        <v>446</v>
      </c>
      <c r="E36" s="1286" t="s">
        <v>704</v>
      </c>
      <c r="F36" s="1286"/>
      <c r="G36" s="1286"/>
      <c r="H36" s="1286"/>
      <c r="I36" s="413"/>
    </row>
    <row r="37" spans="1:12" ht="32.1" customHeight="1">
      <c r="A37" s="285"/>
      <c r="C37" s="86"/>
      <c r="D37" s="187" t="s">
        <v>447</v>
      </c>
      <c r="E37" s="303" t="s">
        <v>465</v>
      </c>
      <c r="F37" s="295"/>
      <c r="G37" s="414" t="s">
        <v>2384</v>
      </c>
      <c r="H37" s="295" t="s">
        <v>458</v>
      </c>
      <c r="I37" s="1206" t="s">
        <v>705</v>
      </c>
    </row>
    <row r="38" spans="1:12" ht="15" customHeight="1">
      <c r="A38" s="285"/>
      <c r="C38" s="86"/>
      <c r="D38" s="114"/>
      <c r="E38" s="301" t="s">
        <v>328</v>
      </c>
      <c r="F38" s="297"/>
      <c r="G38" s="297"/>
      <c r="H38" s="298"/>
      <c r="I38" s="1208"/>
    </row>
    <row r="39" spans="1:12" ht="14.25" customHeight="1">
      <c r="A39" s="285"/>
      <c r="C39" s="86"/>
      <c r="D39" s="187" t="s">
        <v>448</v>
      </c>
      <c r="E39" s="1286" t="s">
        <v>706</v>
      </c>
      <c r="F39" s="1286"/>
      <c r="G39" s="1286"/>
      <c r="H39" s="1286"/>
      <c r="I39" s="413"/>
    </row>
    <row r="40" spans="1:12" ht="42.95" customHeight="1">
      <c r="A40" s="285"/>
      <c r="C40" s="86"/>
      <c r="D40" s="187" t="s">
        <v>449</v>
      </c>
      <c r="E40" s="303" t="s">
        <v>467</v>
      </c>
      <c r="F40" s="295"/>
      <c r="G40" s="414" t="s">
        <v>2385</v>
      </c>
      <c r="H40" s="295" t="s">
        <v>458</v>
      </c>
      <c r="I40" s="1206" t="s">
        <v>599</v>
      </c>
    </row>
    <row r="41" spans="1:12" ht="15" customHeight="1">
      <c r="A41" s="285"/>
      <c r="C41" s="86"/>
      <c r="D41" s="114"/>
      <c r="E41" s="301" t="s">
        <v>328</v>
      </c>
      <c r="F41" s="297"/>
      <c r="G41" s="297"/>
      <c r="H41" s="298"/>
      <c r="I41" s="1208"/>
    </row>
    <row r="42" spans="1:12" ht="26.1" customHeight="1">
      <c r="A42" s="285"/>
      <c r="C42" s="86"/>
      <c r="D42" s="187" t="s">
        <v>450</v>
      </c>
      <c r="E42" s="1286" t="s">
        <v>707</v>
      </c>
      <c r="F42" s="1286"/>
      <c r="G42" s="1286"/>
      <c r="H42" s="1286"/>
      <c r="I42" s="413"/>
    </row>
    <row r="43" spans="1:12" ht="32.1" customHeight="1">
      <c r="A43" s="285"/>
      <c r="C43" s="86"/>
      <c r="D43" s="187" t="s">
        <v>451</v>
      </c>
      <c r="E43" s="303" t="s">
        <v>466</v>
      </c>
      <c r="F43" s="295"/>
      <c r="G43" s="306" t="s">
        <v>2388</v>
      </c>
      <c r="H43" s="295" t="s">
        <v>458</v>
      </c>
      <c r="I43" s="1206" t="s">
        <v>708</v>
      </c>
      <c r="K43" s="212" t="s">
        <v>2387</v>
      </c>
      <c r="L43" s="212" t="s">
        <v>2386</v>
      </c>
    </row>
    <row r="44" spans="1:12" ht="15" customHeight="1">
      <c r="A44" s="285"/>
      <c r="C44" s="86"/>
      <c r="D44" s="114"/>
      <c r="E44" s="301" t="s">
        <v>328</v>
      </c>
      <c r="F44" s="297"/>
      <c r="G44" s="297"/>
      <c r="H44" s="298"/>
      <c r="I44" s="1208"/>
    </row>
    <row r="45" spans="1:12" ht="49.5" customHeight="1">
      <c r="A45" s="285"/>
      <c r="B45" s="186">
        <v>3</v>
      </c>
      <c r="C45" s="86"/>
      <c r="D45" s="187" t="s">
        <v>69</v>
      </c>
      <c r="E45" s="1284" t="s">
        <v>710</v>
      </c>
      <c r="F45" s="1284"/>
      <c r="G45" s="1284"/>
      <c r="H45" s="1284"/>
      <c r="I45" s="413"/>
    </row>
    <row r="46" spans="1:12" ht="66" customHeight="1">
      <c r="A46" s="285"/>
      <c r="C46" s="86"/>
      <c r="D46" s="187" t="s">
        <v>452</v>
      </c>
      <c r="E46" s="296" t="s">
        <v>2389</v>
      </c>
      <c r="F46" s="295"/>
      <c r="G46" s="295" t="s">
        <v>458</v>
      </c>
      <c r="H46" s="1092" t="s">
        <v>2390</v>
      </c>
      <c r="I46" s="1206" t="s">
        <v>481</v>
      </c>
    </row>
    <row r="47" spans="1:12" ht="15" customHeight="1">
      <c r="A47" s="285"/>
      <c r="C47" s="86"/>
      <c r="D47" s="114"/>
      <c r="E47" s="300" t="s">
        <v>328</v>
      </c>
      <c r="F47" s="297"/>
      <c r="G47" s="297"/>
      <c r="H47" s="298"/>
      <c r="I47" s="1208"/>
    </row>
    <row r="48" spans="1:12" s="174" customFormat="1" ht="3" customHeight="1">
      <c r="A48" s="285"/>
      <c r="K48" s="290"/>
      <c r="L48" s="290"/>
    </row>
    <row r="49" spans="4:9" ht="24.75" customHeight="1">
      <c r="D49" s="299">
        <v>1</v>
      </c>
      <c r="E49" s="1199" t="s">
        <v>709</v>
      </c>
      <c r="F49" s="1199"/>
      <c r="G49" s="1199"/>
      <c r="H49" s="1199"/>
      <c r="I49" s="1199"/>
    </row>
  </sheetData>
  <sheetProtection password="FA9C" sheet="1" objects="1" scenarios="1" formatColumns="0" formatRows="0"/>
  <mergeCells count="18">
    <mergeCell ref="E49:I49"/>
    <mergeCell ref="E45:H45"/>
    <mergeCell ref="E36:H36"/>
    <mergeCell ref="E39:H39"/>
    <mergeCell ref="E42:H42"/>
    <mergeCell ref="I37:I38"/>
    <mergeCell ref="I40:I41"/>
    <mergeCell ref="I43:I44"/>
    <mergeCell ref="I46:I47"/>
    <mergeCell ref="I33:I34"/>
    <mergeCell ref="E35:H35"/>
    <mergeCell ref="D5:H5"/>
    <mergeCell ref="D7:H7"/>
    <mergeCell ref="I7:I8"/>
    <mergeCell ref="E10:H10"/>
    <mergeCell ref="E14:H14"/>
    <mergeCell ref="I15:I31"/>
    <mergeCell ref="E32:H32"/>
  </mergeCells>
  <dataValidations count="4">
    <dataValidation type="textLength" operator="lessThanOrEqual" allowBlank="1" showInputMessage="1" showErrorMessage="1" errorTitle="Ошибка" error="Допускается ввод не более 900 символов!" sqref="I12:I13 G37 I40 E43 I15 G33 E37 G40 E33 I46 E40 E46 I43 G12 I33 I37 E12 E15:E3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6 H12:H13 H15:H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4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59305a50-29d1-4b9f-ab63-07c4bbaad833"/>
    <hyperlink ref="H13" location="'Форма 4.8'!$H$13" tooltip="Кликните по гиперссылке, чтобы перейти по гиперссылке или отредактировать её" display="https://portal.eias.ru/Portal/DownloadPage.aspx?type=12&amp;guid=24428cca-4fc2-4c5e-bc60-678e1dd9ff82"/>
    <hyperlink ref="H15" location="'Форма 4.8'!$H$15" tooltip="Кликните по гиперссылке, чтобы перейти по гиперссылке или отредактировать её" display="https://portal.eias.ru/Portal/DownloadPage.aspx?type=12&amp;guid=7f56d0a3-1b77-4a0b-a0df-d1a87119f486"/>
    <hyperlink ref="H16" location="'Форма 4.8'!$H$16" tooltip="Кликните по гиперссылке, чтобы перейти по гиперссылке или отредактировать её" display="https://portal.eias.ru/Portal/DownloadPage.aspx?type=12&amp;guid=7f56d0a3-1b77-4a0b-a0df-d1a87119f486"/>
    <hyperlink ref="H17" location="'Форма 4.8'!$H$17" tooltip="Кликните по гиперссылке, чтобы перейти по гиперссылке или отредактировать её" display="https://portal.eias.ru/Portal/DownloadPage.aspx?type=12&amp;guid=7f56d0a3-1b77-4a0b-a0df-d1a87119f486"/>
    <hyperlink ref="H18" location="'Форма 4.8'!$H$18" tooltip="Кликните по гиперссылке, чтобы перейти по гиперссылке или отредактировать её" display="https://portal.eias.ru/Portal/DownloadPage.aspx?type=12&amp;guid=7f56d0a3-1b77-4a0b-a0df-d1a87119f486"/>
    <hyperlink ref="H19" location="'Форма 4.8'!$H$19" tooltip="Кликните по гиперссылке, чтобы перейти по гиперссылке или отредактировать её" display="https://portal.eias.ru/Portal/DownloadPage.aspx?type=12&amp;guid=7f56d0a3-1b77-4a0b-a0df-d1a87119f486"/>
    <hyperlink ref="H20" location="'Форма 4.8'!$H$20" tooltip="Кликните по гиперссылке, чтобы перейти по гиперссылке или отредактировать её" display="https://portal.eias.ru/Portal/DownloadPage.aspx?type=12&amp;guid=7f56d0a3-1b77-4a0b-a0df-d1a87119f486"/>
    <hyperlink ref="H21" location="'Форма 4.8'!$H$21" tooltip="Кликните по гиперссылке, чтобы перейти по гиперссылке или отредактировать её" display="https://portal.eias.ru/Portal/DownloadPage.aspx?type=12&amp;guid=7f56d0a3-1b77-4a0b-a0df-d1a87119f486"/>
    <hyperlink ref="H22" location="'Форма 4.8'!$H$22" tooltip="Кликните по гиперссылке, чтобы перейти по гиперссылке или отредактировать её" display="https://portal.eias.ru/Portal/DownloadPage.aspx?type=12&amp;guid=7f56d0a3-1b77-4a0b-a0df-d1a87119f486"/>
    <hyperlink ref="H23" location="'Форма 4.8'!$H$23" tooltip="Кликните по гиперссылке, чтобы перейти по гиперссылке или отредактировать её" display="https://portal.eias.ru/Portal/DownloadPage.aspx?type=12&amp;guid=7f56d0a3-1b77-4a0b-a0df-d1a87119f486"/>
    <hyperlink ref="H24" location="'Форма 4.8'!$H$24" tooltip="Кликните по гиперссылке, чтобы перейти по гиперссылке или отредактировать её" display="https://portal.eias.ru/Portal/DownloadPage.aspx?type=12&amp;guid=7f56d0a3-1b77-4a0b-a0df-d1a87119f486"/>
    <hyperlink ref="H25" location="'Форма 4.8'!$H$25" tooltip="Кликните по гиперссылке, чтобы перейти по гиперссылке или отредактировать её" display="https://portal.eias.ru/Portal/DownloadPage.aspx?type=12&amp;guid=7f56d0a3-1b77-4a0b-a0df-d1a87119f486"/>
    <hyperlink ref="H26" location="'Форма 4.8'!$H$26" tooltip="Кликните по гиперссылке, чтобы перейти по гиперссылке или отредактировать её" display="https://portal.eias.ru/Portal/DownloadPage.aspx?type=12&amp;guid=7f56d0a3-1b77-4a0b-a0df-d1a87119f486"/>
    <hyperlink ref="H27" location="'Форма 4.8'!$H$27" tooltip="Кликните по гиперссылке, чтобы перейти по гиперссылке или отредактировать её" display="https://portal.eias.ru/Portal/DownloadPage.aspx?type=12&amp;guid=7f56d0a3-1b77-4a0b-a0df-d1a87119f486"/>
    <hyperlink ref="H28" location="'Форма 4.8'!$H$28" tooltip="Кликните по гиперссылке, чтобы перейти по гиперссылке или отредактировать её" display="https://portal.eias.ru/Portal/DownloadPage.aspx?type=12&amp;guid=7f56d0a3-1b77-4a0b-a0df-d1a87119f486"/>
    <hyperlink ref="H29" location="'Форма 4.8'!$H$29" tooltip="Кликните по гиперссылке, чтобы перейти по гиперссылке или отредактировать её" display="https://portal.eias.ru/Portal/DownloadPage.aspx?type=12&amp;guid=7f56d0a3-1b77-4a0b-a0df-d1a87119f486"/>
    <hyperlink ref="H30" location="'Форма 4.8'!$H$30" tooltip="Кликните по гиперссылке, чтобы перейти по гиперссылке или отредактировать её" display="https://portal.eias.ru/Portal/DownloadPage.aspx?type=12&amp;guid=7f56d0a3-1b77-4a0b-a0df-d1a87119f486"/>
    <hyperlink ref="H46" location="'Форма 4.8'!$H$46" tooltip="Кликните по гиперссылке, чтобы перейти по гиперссылке или отредактировать её" display="https://portal.eias.ru/Portal/DownloadPage.aspx?type=12&amp;guid=2dc0872f-9a19-4b04-9ef8-db06a2785e3e"/>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7" t="s">
        <v>479</v>
      </c>
      <c r="E5" s="1287"/>
      <c r="F5" s="1287"/>
      <c r="G5" s="1287"/>
      <c r="H5" s="1287"/>
      <c r="I5" s="1287"/>
      <c r="J5" s="128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9" t="s">
        <v>454</v>
      </c>
      <c r="E8" s="1289"/>
      <c r="F8" s="1289"/>
      <c r="G8" s="1289"/>
      <c r="H8" s="1289"/>
      <c r="I8" s="1289"/>
      <c r="J8" s="1289"/>
      <c r="K8" s="1289" t="s">
        <v>455</v>
      </c>
    </row>
    <row r="9" spans="1:14">
      <c r="D9" s="1289" t="s">
        <v>92</v>
      </c>
      <c r="E9" s="1289" t="s">
        <v>483</v>
      </c>
      <c r="F9" s="1289"/>
      <c r="G9" s="1289" t="s">
        <v>484</v>
      </c>
      <c r="H9" s="1289"/>
      <c r="I9" s="1289"/>
      <c r="J9" s="1289"/>
      <c r="K9" s="1289"/>
    </row>
    <row r="10" spans="1:14" ht="22.5">
      <c r="D10" s="1289"/>
      <c r="E10" s="137" t="s">
        <v>485</v>
      </c>
      <c r="F10" s="137" t="s">
        <v>400</v>
      </c>
      <c r="G10" s="137" t="s">
        <v>400</v>
      </c>
      <c r="H10" s="137" t="s">
        <v>485</v>
      </c>
      <c r="I10" s="137" t="s">
        <v>486</v>
      </c>
      <c r="J10" s="137" t="s">
        <v>456</v>
      </c>
      <c r="K10" s="128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6" t="s">
        <v>487</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8"/>
    </row>
    <row r="14" spans="1:14" ht="3" customHeight="1">
      <c r="A14" s="131"/>
      <c r="B14" s="131"/>
      <c r="C14" s="131"/>
    </row>
    <row r="15" spans="1:14" ht="27.75" customHeight="1">
      <c r="E15" s="1288" t="s">
        <v>595</v>
      </c>
      <c r="F15" s="1288"/>
      <c r="G15" s="1288"/>
      <c r="H15" s="1288"/>
      <c r="I15" s="1288"/>
      <c r="J15" s="128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90" t="s">
        <v>315</v>
      </c>
      <c r="E15" s="129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5"/>
  <sheetViews>
    <sheetView showGridLines="0" topLeftCell="C6" zoomScaleNormal="100" workbookViewId="0">
      <selection activeCell="E13" sqref="E13"/>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7" t="s">
        <v>55</v>
      </c>
      <c r="E7" s="128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72" customHeight="1">
      <c r="C12" s="167" t="s">
        <v>2345</v>
      </c>
      <c r="D12" s="123">
        <v>1</v>
      </c>
      <c r="E12" s="124" t="s">
        <v>2395</v>
      </c>
    </row>
    <row r="13" spans="3:12" ht="124.5" customHeight="1">
      <c r="C13" s="167" t="s">
        <v>2345</v>
      </c>
      <c r="D13" s="123">
        <v>2</v>
      </c>
      <c r="E13" s="124" t="s">
        <v>2394</v>
      </c>
    </row>
    <row r="14" spans="3:12" ht="33.75" customHeight="1">
      <c r="C14" s="167" t="s">
        <v>2345</v>
      </c>
      <c r="D14" s="123">
        <v>3</v>
      </c>
      <c r="E14" s="124" t="s">
        <v>2393</v>
      </c>
    </row>
    <row r="15" spans="3:12">
      <c r="C15" s="50"/>
      <c r="D15" s="114"/>
      <c r="E15"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4">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F56" sqref="F56"/>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1" t="s">
        <v>56</v>
      </c>
      <c r="C2" s="1291"/>
      <c r="D2" s="1291"/>
      <c r="E2" s="440"/>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9"/>
      <c r="F9" s="1311"/>
      <c r="G9" s="1315" t="s">
        <v>85</v>
      </c>
      <c r="H9" s="1173"/>
      <c r="I9" s="1173">
        <v>1</v>
      </c>
      <c r="J9" s="1304"/>
      <c r="K9" s="1231" t="s">
        <v>85</v>
      </c>
      <c r="L9" s="1167"/>
      <c r="M9" s="1167" t="s">
        <v>93</v>
      </c>
      <c r="N9" s="1307"/>
      <c r="O9" s="1231" t="s">
        <v>85</v>
      </c>
      <c r="P9" s="1167"/>
      <c r="Q9" s="1167" t="s">
        <v>93</v>
      </c>
      <c r="R9" s="1308"/>
      <c r="S9" s="1231" t="s">
        <v>85</v>
      </c>
      <c r="T9" s="1089"/>
      <c r="U9" s="1089" t="s">
        <v>93</v>
      </c>
      <c r="V9" s="1112"/>
      <c r="W9" s="308"/>
    </row>
    <row r="10" spans="1:23" s="741" customFormat="1" ht="17.100000000000001" customHeight="1">
      <c r="A10" s="205"/>
      <c r="C10" s="159"/>
      <c r="D10" s="1173"/>
      <c r="E10" s="1309"/>
      <c r="F10" s="1311"/>
      <c r="G10" s="1315"/>
      <c r="H10" s="1173"/>
      <c r="I10" s="1173"/>
      <c r="J10" s="1304"/>
      <c r="K10" s="1231"/>
      <c r="L10" s="1167"/>
      <c r="M10" s="1167"/>
      <c r="N10" s="1307"/>
      <c r="O10" s="1231"/>
      <c r="P10" s="1167"/>
      <c r="Q10" s="1167"/>
      <c r="R10" s="1308"/>
      <c r="S10" s="1231"/>
      <c r="T10" s="1091"/>
      <c r="U10" s="746"/>
      <c r="V10" s="747" t="s">
        <v>717</v>
      </c>
      <c r="W10" s="748"/>
    </row>
    <row r="11" spans="1:23" s="102" customFormat="1" ht="17.100000000000001" customHeight="1">
      <c r="A11" s="205"/>
      <c r="C11" s="159"/>
      <c r="D11" s="1171"/>
      <c r="E11" s="1310"/>
      <c r="F11" s="1312"/>
      <c r="G11" s="1171"/>
      <c r="H11" s="1171"/>
      <c r="I11" s="1171"/>
      <c r="J11" s="1305"/>
      <c r="K11" s="1171"/>
      <c r="L11" s="1171"/>
      <c r="M11" s="1171"/>
      <c r="N11" s="1308"/>
      <c r="O11" s="1171"/>
      <c r="P11" s="1090"/>
      <c r="Q11" s="746"/>
      <c r="R11" s="747" t="s">
        <v>716</v>
      </c>
      <c r="S11" s="743"/>
      <c r="T11" s="743"/>
      <c r="U11" s="743"/>
      <c r="V11" s="743"/>
      <c r="W11" s="748"/>
    </row>
    <row r="12" spans="1:23" s="102" customFormat="1" ht="17.100000000000001" customHeight="1">
      <c r="A12" s="205"/>
      <c r="C12" s="159"/>
      <c r="D12" s="1171"/>
      <c r="E12" s="1310"/>
      <c r="F12" s="1312"/>
      <c r="G12" s="1171"/>
      <c r="H12" s="1171"/>
      <c r="I12" s="1171"/>
      <c r="J12" s="1305"/>
      <c r="K12" s="1171"/>
      <c r="L12" s="746"/>
      <c r="M12" s="747"/>
      <c r="N12" s="747" t="s">
        <v>412</v>
      </c>
      <c r="O12" s="747"/>
      <c r="P12" s="747"/>
      <c r="Q12" s="747"/>
      <c r="R12" s="747"/>
      <c r="S12" s="743"/>
      <c r="T12" s="743"/>
      <c r="U12" s="743"/>
      <c r="V12" s="743"/>
      <c r="W12" s="748"/>
    </row>
    <row r="13" spans="1:23" s="102" customFormat="1" ht="17.25" customHeight="1">
      <c r="A13" s="205"/>
      <c r="C13" s="159"/>
      <c r="D13" s="1171"/>
      <c r="E13" s="1310"/>
      <c r="F13" s="1312"/>
      <c r="G13" s="117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3"/>
      <c r="E15" s="1313"/>
      <c r="F15" s="1314"/>
      <c r="G15" s="1316"/>
      <c r="H15" s="1173"/>
      <c r="I15" s="1173">
        <v>1</v>
      </c>
      <c r="J15" s="1304"/>
      <c r="K15" s="1231" t="s">
        <v>85</v>
      </c>
      <c r="L15" s="1167"/>
      <c r="M15" s="1167" t="s">
        <v>93</v>
      </c>
      <c r="N15" s="1307"/>
      <c r="O15" s="1231" t="s">
        <v>85</v>
      </c>
      <c r="P15" s="1167"/>
      <c r="Q15" s="1167" t="s">
        <v>93</v>
      </c>
      <c r="R15" s="1308"/>
      <c r="S15" s="1231" t="s">
        <v>85</v>
      </c>
      <c r="T15" s="1089"/>
      <c r="U15" s="1089" t="s">
        <v>93</v>
      </c>
      <c r="V15" s="1112"/>
      <c r="W15" s="308"/>
    </row>
    <row r="16" spans="1:23" s="744" customFormat="1" ht="16.5" customHeight="1">
      <c r="A16" s="750"/>
      <c r="B16" s="745"/>
      <c r="C16" s="749"/>
      <c r="D16" s="1303"/>
      <c r="E16" s="1313"/>
      <c r="F16" s="1314"/>
      <c r="G16" s="1316"/>
      <c r="H16" s="1173"/>
      <c r="I16" s="1173"/>
      <c r="J16" s="1304"/>
      <c r="K16" s="1231"/>
      <c r="L16" s="1167"/>
      <c r="M16" s="1167"/>
      <c r="N16" s="1307"/>
      <c r="O16" s="1231"/>
      <c r="P16" s="1167"/>
      <c r="Q16" s="1167"/>
      <c r="R16" s="1308"/>
      <c r="S16" s="1231"/>
      <c r="T16" s="1091"/>
      <c r="U16" s="746"/>
      <c r="V16" s="747" t="s">
        <v>717</v>
      </c>
      <c r="W16" s="748"/>
    </row>
    <row r="17" spans="1:36" ht="17.100000000000001" customHeight="1">
      <c r="A17" s="205"/>
      <c r="B17" s="102"/>
      <c r="C17" s="159"/>
      <c r="D17" s="1303"/>
      <c r="E17" s="1313"/>
      <c r="F17" s="1314"/>
      <c r="G17" s="1316"/>
      <c r="H17" s="1173"/>
      <c r="I17" s="1173"/>
      <c r="J17" s="1305"/>
      <c r="K17" s="1231"/>
      <c r="L17" s="1167"/>
      <c r="M17" s="1167"/>
      <c r="N17" s="1308"/>
      <c r="O17" s="1231"/>
      <c r="P17" s="1090"/>
      <c r="Q17" s="746"/>
      <c r="R17" s="747" t="s">
        <v>716</v>
      </c>
      <c r="S17" s="743"/>
      <c r="T17" s="743"/>
      <c r="U17" s="743"/>
      <c r="V17" s="743"/>
      <c r="W17" s="748"/>
    </row>
    <row r="18" spans="1:36" ht="17.100000000000001" customHeight="1">
      <c r="A18" s="205"/>
      <c r="B18" s="102"/>
      <c r="C18" s="159"/>
      <c r="D18" s="1303"/>
      <c r="E18" s="1313"/>
      <c r="F18" s="1314"/>
      <c r="G18" s="1316"/>
      <c r="H18" s="1173"/>
      <c r="I18" s="1173"/>
      <c r="J18" s="1305"/>
      <c r="K18" s="1231"/>
      <c r="L18" s="746"/>
      <c r="M18" s="747"/>
      <c r="N18" s="747" t="s">
        <v>412</v>
      </c>
      <c r="O18" s="747"/>
      <c r="P18" s="747"/>
      <c r="Q18" s="747"/>
      <c r="R18" s="747"/>
      <c r="S18" s="743"/>
      <c r="T18" s="743"/>
      <c r="U18" s="743"/>
      <c r="V18" s="743"/>
      <c r="W18" s="748"/>
    </row>
    <row r="19" spans="1:36" ht="17.100000000000001" customHeight="1">
      <c r="A19" s="205"/>
      <c r="B19" s="102"/>
      <c r="C19" s="159"/>
      <c r="D19" s="1303"/>
      <c r="E19" s="1313"/>
      <c r="F19" s="1314"/>
      <c r="G19" s="1316"/>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06" t="s">
        <v>298</v>
      </c>
      <c r="P27" s="1306"/>
      <c r="Q27" s="1306"/>
      <c r="R27" s="1259" t="s">
        <v>270</v>
      </c>
      <c r="S27" s="1259"/>
      <c r="T27" s="1259"/>
      <c r="U27" s="1216" t="s">
        <v>341</v>
      </c>
      <c r="W27" s="1317"/>
    </row>
    <row r="28" spans="1:36" ht="17.100000000000001" customHeight="1">
      <c r="O28" s="1260" t="s">
        <v>606</v>
      </c>
      <c r="P28" s="1260" t="s">
        <v>271</v>
      </c>
      <c r="Q28" s="1260"/>
      <c r="R28" s="1259"/>
      <c r="S28" s="1259"/>
      <c r="T28" s="1259"/>
      <c r="U28" s="1216"/>
      <c r="W28" s="1317"/>
    </row>
    <row r="29" spans="1:36" ht="37.5" customHeight="1">
      <c r="O29" s="1260"/>
      <c r="P29" s="104" t="s">
        <v>607</v>
      </c>
      <c r="Q29" s="104" t="s">
        <v>6</v>
      </c>
      <c r="R29" s="105" t="s">
        <v>274</v>
      </c>
      <c r="S29" s="1261" t="s">
        <v>273</v>
      </c>
      <c r="T29" s="1261"/>
      <c r="U29" s="1216"/>
      <c r="W29" s="1317"/>
    </row>
    <row r="30" spans="1:36" ht="17.100000000000001" customHeight="1">
      <c r="G30" s="157"/>
      <c r="H30" s="157"/>
      <c r="I30" s="157"/>
      <c r="J30" s="157"/>
      <c r="K30" s="157"/>
      <c r="L30" s="122"/>
      <c r="M30" s="433" t="s">
        <v>183</v>
      </c>
      <c r="N30" s="434"/>
      <c r="O30" s="1318"/>
      <c r="P30" s="1318"/>
      <c r="Q30" s="1318"/>
      <c r="R30" s="1318"/>
      <c r="S30" s="1318"/>
      <c r="T30" s="1318"/>
      <c r="U30" s="1318"/>
      <c r="V30" s="122"/>
      <c r="W30" s="122"/>
      <c r="X30" s="204"/>
      <c r="Y30" s="204"/>
      <c r="Z30" s="204"/>
      <c r="AA30" s="204"/>
      <c r="AB30" s="204"/>
      <c r="AC30" s="204"/>
      <c r="AD30" s="204"/>
      <c r="AE30" s="204"/>
      <c r="AF30" s="204"/>
      <c r="AG30" s="204"/>
      <c r="AH30" s="204"/>
      <c r="AI30" s="204"/>
      <c r="AJ30" s="204"/>
    </row>
    <row r="31" spans="1:36" s="525" customFormat="1" ht="22.5">
      <c r="A31" s="1235">
        <v>1</v>
      </c>
      <c r="B31" s="849"/>
      <c r="C31" s="849"/>
      <c r="D31" s="849"/>
      <c r="E31" s="850"/>
      <c r="F31" s="851"/>
      <c r="G31" s="851"/>
      <c r="H31" s="851"/>
      <c r="I31" s="852"/>
      <c r="J31" s="847"/>
      <c r="K31" s="854"/>
      <c r="L31" s="595">
        <f>mergeValue(A31)</f>
        <v>1</v>
      </c>
      <c r="M31" s="643" t="s">
        <v>20</v>
      </c>
      <c r="N31" s="648"/>
      <c r="O31" s="1298"/>
      <c r="P31" s="1299"/>
      <c r="Q31" s="1299"/>
      <c r="R31" s="1299"/>
      <c r="S31" s="1299"/>
      <c r="T31" s="1299"/>
      <c r="U31" s="1299"/>
      <c r="V31" s="1300"/>
      <c r="W31" s="632" t="s">
        <v>477</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5"/>
      <c r="B32" s="1235">
        <v>1</v>
      </c>
      <c r="C32" s="849"/>
      <c r="D32" s="849"/>
      <c r="E32" s="851"/>
      <c r="F32" s="851"/>
      <c r="G32" s="851"/>
      <c r="H32" s="851"/>
      <c r="I32" s="846"/>
      <c r="J32" s="845"/>
      <c r="K32" s="848"/>
      <c r="L32" s="595" t="str">
        <f>mergeValue(A32) &amp;"."&amp; mergeValue(B32)</f>
        <v>1.1</v>
      </c>
      <c r="M32" s="548" t="s">
        <v>16</v>
      </c>
      <c r="N32" s="648"/>
      <c r="O32" s="1298"/>
      <c r="P32" s="1299"/>
      <c r="Q32" s="1299"/>
      <c r="R32" s="1299"/>
      <c r="S32" s="1299"/>
      <c r="T32" s="1299"/>
      <c r="U32" s="1299"/>
      <c r="V32" s="1300"/>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5"/>
      <c r="B33" s="1235"/>
      <c r="C33" s="1235">
        <v>1</v>
      </c>
      <c r="D33" s="849"/>
      <c r="E33" s="851"/>
      <c r="F33" s="851"/>
      <c r="G33" s="851"/>
      <c r="H33" s="851"/>
      <c r="I33" s="853"/>
      <c r="J33" s="845"/>
      <c r="K33" s="848"/>
      <c r="L33" s="595" t="str">
        <f>mergeValue(A33) &amp;"."&amp; mergeValue(B33)&amp;"."&amp; mergeValue(C33)</f>
        <v>1.1.1</v>
      </c>
      <c r="M33" s="549" t="s">
        <v>7</v>
      </c>
      <c r="N33" s="648"/>
      <c r="O33" s="1298"/>
      <c r="P33" s="1299"/>
      <c r="Q33" s="1299"/>
      <c r="R33" s="1299"/>
      <c r="S33" s="1299"/>
      <c r="T33" s="1299"/>
      <c r="U33" s="1299"/>
      <c r="V33" s="1300"/>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5"/>
      <c r="B34" s="1235"/>
      <c r="C34" s="1235"/>
      <c r="D34" s="1235">
        <v>1</v>
      </c>
      <c r="E34" s="851"/>
      <c r="F34" s="851"/>
      <c r="G34" s="851"/>
      <c r="H34" s="851"/>
      <c r="I34" s="853"/>
      <c r="J34" s="845"/>
      <c r="K34" s="848"/>
      <c r="L34" s="595" t="str">
        <f>mergeValue(A34) &amp;"."&amp; mergeValue(B34)&amp;"."&amp; mergeValue(C34)&amp;"."&amp; mergeValue(D34)</f>
        <v>1.1.1.1</v>
      </c>
      <c r="M34" s="550" t="s">
        <v>22</v>
      </c>
      <c r="N34" s="648"/>
      <c r="O34" s="1298"/>
      <c r="P34" s="1299"/>
      <c r="Q34" s="1299"/>
      <c r="R34" s="1299"/>
      <c r="S34" s="1299"/>
      <c r="T34" s="1299"/>
      <c r="U34" s="1299"/>
      <c r="V34" s="1300"/>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5"/>
      <c r="B35" s="1235"/>
      <c r="C35" s="1235"/>
      <c r="D35" s="1235"/>
      <c r="E35" s="1235">
        <v>1</v>
      </c>
      <c r="F35" s="851"/>
      <c r="G35" s="851"/>
      <c r="H35" s="849">
        <v>1</v>
      </c>
      <c r="I35" s="1235">
        <v>1</v>
      </c>
      <c r="J35" s="851"/>
      <c r="K35" s="856"/>
      <c r="L35" s="595" t="str">
        <f>mergeValue(A35) &amp;"."&amp; mergeValue(B35)&amp;"."&amp; mergeValue(C35)&amp;"."&amp; mergeValue(D35)&amp;"."&amp; mergeValue(E35)</f>
        <v>1.1.1.1.1</v>
      </c>
      <c r="M35" s="556" t="s">
        <v>9</v>
      </c>
      <c r="N35" s="648"/>
      <c r="O35" s="1238"/>
      <c r="P35" s="1239"/>
      <c r="Q35" s="1239"/>
      <c r="R35" s="1239"/>
      <c r="S35" s="1239"/>
      <c r="T35" s="1239"/>
      <c r="U35" s="1239"/>
      <c r="V35" s="1240"/>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5"/>
      <c r="B36" s="1235"/>
      <c r="C36" s="1235"/>
      <c r="D36" s="1235"/>
      <c r="E36" s="1235"/>
      <c r="F36" s="1235">
        <v>1</v>
      </c>
      <c r="G36" s="849"/>
      <c r="H36" s="849"/>
      <c r="I36" s="1235"/>
      <c r="J36" s="1235">
        <v>1</v>
      </c>
      <c r="K36" s="857"/>
      <c r="L36" s="595" t="str">
        <f>mergeValue(A36) &amp;"."&amp; mergeValue(B36)&amp;"."&amp; mergeValue(C36)&amp;"."&amp; mergeValue(D36)&amp;"."&amp; mergeValue(E36)&amp;"."&amp; mergeValue(F36)</f>
        <v>1.1.1.1.1.1</v>
      </c>
      <c r="M36" s="557" t="s">
        <v>10</v>
      </c>
      <c r="N36" s="648"/>
      <c r="O36" s="1238"/>
      <c r="P36" s="1239"/>
      <c r="Q36" s="1239"/>
      <c r="R36" s="1239"/>
      <c r="S36" s="1239"/>
      <c r="T36" s="1239"/>
      <c r="U36" s="1239"/>
      <c r="V36" s="1240"/>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5"/>
      <c r="B37" s="1235"/>
      <c r="C37" s="1235"/>
      <c r="D37" s="1235"/>
      <c r="E37" s="1235"/>
      <c r="F37" s="1235"/>
      <c r="G37" s="849">
        <v>1</v>
      </c>
      <c r="H37" s="849"/>
      <c r="I37" s="1235"/>
      <c r="J37" s="1235"/>
      <c r="K37" s="857">
        <v>1</v>
      </c>
      <c r="L37" s="595" t="str">
        <f>mergeValue(A37) &amp;"."&amp; mergeValue(B37)&amp;"."&amp; mergeValue(C37)&amp;"."&amp; mergeValue(D37)&amp;"."&amp; mergeValue(E37)&amp;"."&amp; mergeValue(F37)&amp;"."&amp; mergeValue(G37)</f>
        <v>1.1.1.1.1.1.1</v>
      </c>
      <c r="M37" s="1071"/>
      <c r="N37" s="648"/>
      <c r="O37" s="564"/>
      <c r="P37" s="564"/>
      <c r="Q37" s="1095"/>
      <c r="R37" s="1230"/>
      <c r="S37" s="1231" t="s">
        <v>84</v>
      </c>
      <c r="T37" s="1230"/>
      <c r="U37" s="1231" t="s">
        <v>84</v>
      </c>
      <c r="V37" s="564"/>
      <c r="W37" s="1205"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5"/>
      <c r="B38" s="1235"/>
      <c r="C38" s="1235"/>
      <c r="D38" s="1235"/>
      <c r="E38" s="1235"/>
      <c r="F38" s="1235"/>
      <c r="G38" s="849"/>
      <c r="H38" s="849"/>
      <c r="I38" s="1235"/>
      <c r="J38" s="1235"/>
      <c r="K38" s="857"/>
      <c r="L38" s="602"/>
      <c r="M38" s="648"/>
      <c r="N38" s="648"/>
      <c r="O38" s="564"/>
      <c r="P38" s="564"/>
      <c r="Q38" s="586" t="str">
        <f>R37 &amp; "-" &amp; T37</f>
        <v>-</v>
      </c>
      <c r="R38" s="1230"/>
      <c r="S38" s="1231"/>
      <c r="T38" s="1230"/>
      <c r="U38" s="1231"/>
      <c r="V38" s="564"/>
      <c r="W38" s="1205"/>
      <c r="X38" s="587"/>
      <c r="Y38" s="591"/>
      <c r="Z38" s="591" t="str">
        <f t="shared" si="0"/>
        <v/>
      </c>
      <c r="AA38" s="591"/>
      <c r="AB38" s="591"/>
      <c r="AC38" s="591"/>
      <c r="AD38" s="587"/>
      <c r="AE38" s="587"/>
      <c r="AF38" s="587"/>
      <c r="AG38" s="587"/>
      <c r="AH38" s="587"/>
      <c r="AI38" s="587"/>
      <c r="AJ38" s="587"/>
    </row>
    <row r="39" spans="1:36" s="525" customFormat="1" ht="15" customHeight="1">
      <c r="A39" s="1235"/>
      <c r="B39" s="1235"/>
      <c r="C39" s="1235"/>
      <c r="D39" s="1235"/>
      <c r="E39" s="1235"/>
      <c r="F39" s="1235"/>
      <c r="G39" s="851"/>
      <c r="H39" s="849"/>
      <c r="I39" s="1235"/>
      <c r="J39" s="1235"/>
      <c r="K39" s="856"/>
      <c r="L39" s="540"/>
      <c r="M39" s="559" t="s">
        <v>25</v>
      </c>
      <c r="N39" s="566"/>
      <c r="O39" s="566"/>
      <c r="P39" s="566"/>
      <c r="Q39" s="566"/>
      <c r="R39" s="566"/>
      <c r="S39" s="566"/>
      <c r="T39" s="566"/>
      <c r="U39" s="566"/>
      <c r="V39" s="562"/>
      <c r="W39" s="1205"/>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5"/>
      <c r="B40" s="1235"/>
      <c r="C40" s="1235"/>
      <c r="D40" s="1235"/>
      <c r="E40" s="1235"/>
      <c r="F40" s="851"/>
      <c r="G40" s="851"/>
      <c r="H40" s="849"/>
      <c r="I40" s="1235"/>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5"/>
      <c r="B41" s="1235"/>
      <c r="C41" s="1235"/>
      <c r="D41" s="1235"/>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5"/>
      <c r="B42" s="1235"/>
      <c r="C42" s="1235"/>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5"/>
      <c r="B43" s="1235"/>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5"/>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5">
        <v>1</v>
      </c>
      <c r="B49" s="867"/>
      <c r="C49" s="867"/>
      <c r="D49" s="867"/>
      <c r="E49" s="868"/>
      <c r="F49" s="869"/>
      <c r="G49" s="869"/>
      <c r="H49" s="869"/>
      <c r="I49" s="870"/>
      <c r="J49" s="865"/>
      <c r="K49" s="872"/>
      <c r="L49" s="595">
        <f>mergeValue(A49)</f>
        <v>1</v>
      </c>
      <c r="M49" s="643" t="s">
        <v>20</v>
      </c>
      <c r="N49" s="648"/>
      <c r="O49" s="1298"/>
      <c r="P49" s="1299"/>
      <c r="Q49" s="1299"/>
      <c r="R49" s="1299"/>
      <c r="S49" s="1299"/>
      <c r="T49" s="1299"/>
      <c r="U49" s="1299"/>
      <c r="V49" s="1300"/>
      <c r="W49" s="632" t="s">
        <v>477</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5"/>
      <c r="B50" s="1235">
        <v>1</v>
      </c>
      <c r="C50" s="867"/>
      <c r="D50" s="867"/>
      <c r="E50" s="869"/>
      <c r="F50" s="869"/>
      <c r="G50" s="869"/>
      <c r="H50" s="869"/>
      <c r="I50" s="864"/>
      <c r="J50" s="863"/>
      <c r="K50" s="866"/>
      <c r="L50" s="595" t="str">
        <f>mergeValue(A50) &amp;"."&amp; mergeValue(B50)</f>
        <v>1.1</v>
      </c>
      <c r="M50" s="548" t="s">
        <v>16</v>
      </c>
      <c r="N50" s="648"/>
      <c r="O50" s="1298"/>
      <c r="P50" s="1299"/>
      <c r="Q50" s="1299"/>
      <c r="R50" s="1299"/>
      <c r="S50" s="1299"/>
      <c r="T50" s="1299"/>
      <c r="U50" s="1299"/>
      <c r="V50" s="1300"/>
      <c r="W50" s="632" t="s">
        <v>478</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5"/>
      <c r="B51" s="1235"/>
      <c r="C51" s="1235">
        <v>1</v>
      </c>
      <c r="D51" s="867"/>
      <c r="E51" s="869"/>
      <c r="F51" s="869"/>
      <c r="G51" s="869"/>
      <c r="H51" s="869"/>
      <c r="I51" s="871"/>
      <c r="J51" s="863"/>
      <c r="K51" s="866"/>
      <c r="L51" s="595" t="str">
        <f>mergeValue(A51) &amp;"."&amp; mergeValue(B51)&amp;"."&amp; mergeValue(C51)</f>
        <v>1.1.1</v>
      </c>
      <c r="M51" s="549" t="s">
        <v>7</v>
      </c>
      <c r="N51" s="648"/>
      <c r="O51" s="1298"/>
      <c r="P51" s="1299"/>
      <c r="Q51" s="1299"/>
      <c r="R51" s="1299"/>
      <c r="S51" s="1299"/>
      <c r="T51" s="1299"/>
      <c r="U51" s="1299"/>
      <c r="V51" s="1300"/>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5"/>
      <c r="B52" s="1235"/>
      <c r="C52" s="1235"/>
      <c r="D52" s="1235">
        <v>1</v>
      </c>
      <c r="E52" s="869"/>
      <c r="F52" s="869"/>
      <c r="G52" s="869"/>
      <c r="H52" s="869"/>
      <c r="I52" s="871"/>
      <c r="J52" s="863"/>
      <c r="K52" s="866"/>
      <c r="L52" s="595" t="str">
        <f>mergeValue(A52) &amp;"."&amp; mergeValue(B52)&amp;"."&amp; mergeValue(C52)&amp;"."&amp; mergeValue(D52)</f>
        <v>1.1.1.1</v>
      </c>
      <c r="M52" s="550" t="s">
        <v>22</v>
      </c>
      <c r="N52" s="648"/>
      <c r="O52" s="1298"/>
      <c r="P52" s="1299"/>
      <c r="Q52" s="1299"/>
      <c r="R52" s="1299"/>
      <c r="S52" s="1299"/>
      <c r="T52" s="1299"/>
      <c r="U52" s="1299"/>
      <c r="V52" s="1300"/>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5"/>
      <c r="B53" s="1235"/>
      <c r="C53" s="1235"/>
      <c r="D53" s="1235"/>
      <c r="E53" s="1235">
        <v>1</v>
      </c>
      <c r="F53" s="869"/>
      <c r="G53" s="869"/>
      <c r="H53" s="867">
        <v>1</v>
      </c>
      <c r="I53" s="1235">
        <v>1</v>
      </c>
      <c r="J53" s="869"/>
      <c r="K53" s="874"/>
      <c r="L53" s="595" t="str">
        <f>mergeValue(A53) &amp;"."&amp; mergeValue(B53)&amp;"."&amp; mergeValue(C53)&amp;"."&amp; mergeValue(D53)&amp;"."&amp; mergeValue(E53)</f>
        <v>1.1.1.1.1</v>
      </c>
      <c r="M53" s="556" t="s">
        <v>9</v>
      </c>
      <c r="N53" s="648"/>
      <c r="O53" s="1238"/>
      <c r="P53" s="1239"/>
      <c r="Q53" s="1239"/>
      <c r="R53" s="1239"/>
      <c r="S53" s="1239"/>
      <c r="T53" s="1239"/>
      <c r="U53" s="1239"/>
      <c r="V53" s="1240"/>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5"/>
      <c r="B54" s="1235"/>
      <c r="C54" s="1235"/>
      <c r="D54" s="1235"/>
      <c r="E54" s="1235"/>
      <c r="F54" s="1235">
        <v>1</v>
      </c>
      <c r="G54" s="867"/>
      <c r="H54" s="867"/>
      <c r="I54" s="1235"/>
      <c r="J54" s="1235">
        <v>1</v>
      </c>
      <c r="K54" s="875"/>
      <c r="L54" s="595" t="str">
        <f>mergeValue(A54) &amp;"."&amp; mergeValue(B54)&amp;"."&amp; mergeValue(C54)&amp;"."&amp; mergeValue(D54)&amp;"."&amp; mergeValue(E54)&amp;"."&amp; mergeValue(F54)</f>
        <v>1.1.1.1.1.1</v>
      </c>
      <c r="M54" s="557" t="s">
        <v>10</v>
      </c>
      <c r="N54" s="648"/>
      <c r="O54" s="1238"/>
      <c r="P54" s="1239"/>
      <c r="Q54" s="1239"/>
      <c r="R54" s="1239"/>
      <c r="S54" s="1239"/>
      <c r="T54" s="1239"/>
      <c r="U54" s="1239"/>
      <c r="V54" s="1240"/>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5"/>
      <c r="B55" s="1235"/>
      <c r="C55" s="1235"/>
      <c r="D55" s="1235"/>
      <c r="E55" s="1235"/>
      <c r="F55" s="1235"/>
      <c r="G55" s="867">
        <v>1</v>
      </c>
      <c r="H55" s="867"/>
      <c r="I55" s="1235"/>
      <c r="J55" s="1235"/>
      <c r="K55" s="875">
        <v>1</v>
      </c>
      <c r="L55" s="595" t="str">
        <f>mergeValue(A55) &amp;"."&amp; mergeValue(B55)&amp;"."&amp; mergeValue(C55)&amp;"."&amp; mergeValue(D55)&amp;"."&amp; mergeValue(E55)&amp;"."&amp; mergeValue(F55)&amp;"."&amp; mergeValue(G55)</f>
        <v>1.1.1.1.1.1.1</v>
      </c>
      <c r="M55" s="1071"/>
      <c r="N55" s="648"/>
      <c r="O55" s="564"/>
      <c r="P55" s="564"/>
      <c r="Q55" s="1095"/>
      <c r="R55" s="1230"/>
      <c r="S55" s="1231" t="s">
        <v>84</v>
      </c>
      <c r="T55" s="1230"/>
      <c r="U55" s="1231" t="s">
        <v>84</v>
      </c>
      <c r="V55" s="564"/>
      <c r="W55" s="1205"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5"/>
      <c r="B56" s="1235"/>
      <c r="C56" s="1235"/>
      <c r="D56" s="1235"/>
      <c r="E56" s="1235"/>
      <c r="F56" s="1235"/>
      <c r="G56" s="867"/>
      <c r="H56" s="867"/>
      <c r="I56" s="1235"/>
      <c r="J56" s="1235"/>
      <c r="K56" s="875"/>
      <c r="L56" s="602"/>
      <c r="M56" s="648"/>
      <c r="N56" s="648"/>
      <c r="O56" s="564"/>
      <c r="P56" s="564"/>
      <c r="Q56" s="586" t="str">
        <f>R55 &amp; "-" &amp; T55</f>
        <v>-</v>
      </c>
      <c r="R56" s="1230"/>
      <c r="S56" s="1231"/>
      <c r="T56" s="1230"/>
      <c r="U56" s="1231"/>
      <c r="V56" s="564"/>
      <c r="W56" s="1205"/>
      <c r="X56" s="587"/>
      <c r="Y56" s="591"/>
      <c r="Z56" s="591" t="str">
        <f t="shared" si="1"/>
        <v/>
      </c>
      <c r="AA56" s="591"/>
      <c r="AB56" s="591"/>
      <c r="AC56" s="591"/>
      <c r="AD56" s="587"/>
      <c r="AE56" s="587"/>
      <c r="AF56" s="587"/>
      <c r="AG56" s="587"/>
      <c r="AH56" s="587"/>
      <c r="AI56" s="587"/>
      <c r="AJ56" s="587"/>
    </row>
    <row r="57" spans="1:36" s="525" customFormat="1" ht="15" customHeight="1">
      <c r="A57" s="1235"/>
      <c r="B57" s="1235"/>
      <c r="C57" s="1235"/>
      <c r="D57" s="1235"/>
      <c r="E57" s="1235"/>
      <c r="F57" s="1235"/>
      <c r="G57" s="869"/>
      <c r="H57" s="867"/>
      <c r="I57" s="1235"/>
      <c r="J57" s="1235"/>
      <c r="K57" s="874"/>
      <c r="L57" s="540"/>
      <c r="M57" s="559" t="s">
        <v>25</v>
      </c>
      <c r="N57" s="566"/>
      <c r="O57" s="566"/>
      <c r="P57" s="566"/>
      <c r="Q57" s="566"/>
      <c r="R57" s="566"/>
      <c r="S57" s="566"/>
      <c r="T57" s="566"/>
      <c r="U57" s="566"/>
      <c r="V57" s="562"/>
      <c r="W57" s="1205"/>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5"/>
      <c r="B58" s="1235"/>
      <c r="C58" s="1235"/>
      <c r="D58" s="1235"/>
      <c r="E58" s="1235"/>
      <c r="F58" s="869"/>
      <c r="G58" s="869"/>
      <c r="H58" s="867"/>
      <c r="I58" s="1235"/>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5"/>
      <c r="B59" s="1235"/>
      <c r="C59" s="1235"/>
      <c r="D59" s="1235"/>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5"/>
      <c r="B60" s="1235"/>
      <c r="C60" s="1235"/>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5"/>
      <c r="B61" s="1235"/>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5"/>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5">
        <v>1</v>
      </c>
      <c r="B67" s="885"/>
      <c r="C67" s="885"/>
      <c r="D67" s="885"/>
      <c r="E67" s="886"/>
      <c r="F67" s="887"/>
      <c r="G67" s="887"/>
      <c r="H67" s="887"/>
      <c r="I67" s="888"/>
      <c r="J67" s="883"/>
      <c r="K67" s="890"/>
      <c r="L67" s="595">
        <f>mergeValue(A67)</f>
        <v>1</v>
      </c>
      <c r="M67" s="643" t="s">
        <v>20</v>
      </c>
      <c r="N67" s="648"/>
      <c r="O67" s="1298"/>
      <c r="P67" s="1299"/>
      <c r="Q67" s="1299"/>
      <c r="R67" s="1299"/>
      <c r="S67" s="1299"/>
      <c r="T67" s="1299"/>
      <c r="U67" s="1299"/>
      <c r="V67" s="1300"/>
      <c r="W67" s="632" t="s">
        <v>477</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5"/>
      <c r="B68" s="1235">
        <v>1</v>
      </c>
      <c r="C68" s="885"/>
      <c r="D68" s="885"/>
      <c r="E68" s="887"/>
      <c r="F68" s="887"/>
      <c r="G68" s="887"/>
      <c r="H68" s="887"/>
      <c r="I68" s="882"/>
      <c r="J68" s="881"/>
      <c r="K68" s="884"/>
      <c r="L68" s="595" t="str">
        <f>mergeValue(A68) &amp;"."&amp; mergeValue(B68)</f>
        <v>1.1</v>
      </c>
      <c r="M68" s="548" t="s">
        <v>16</v>
      </c>
      <c r="N68" s="648"/>
      <c r="O68" s="1298"/>
      <c r="P68" s="1299"/>
      <c r="Q68" s="1299"/>
      <c r="R68" s="1299"/>
      <c r="S68" s="1299"/>
      <c r="T68" s="1299"/>
      <c r="U68" s="1299"/>
      <c r="V68" s="1300"/>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5"/>
      <c r="B69" s="1235"/>
      <c r="C69" s="1235">
        <v>1</v>
      </c>
      <c r="D69" s="885"/>
      <c r="E69" s="887"/>
      <c r="F69" s="887"/>
      <c r="G69" s="887"/>
      <c r="H69" s="887"/>
      <c r="I69" s="889"/>
      <c r="J69" s="881"/>
      <c r="K69" s="884"/>
      <c r="L69" s="595" t="str">
        <f>mergeValue(A69) &amp;"."&amp; mergeValue(B69)&amp;"."&amp; mergeValue(C69)</f>
        <v>1.1.1</v>
      </c>
      <c r="M69" s="549" t="s">
        <v>7</v>
      </c>
      <c r="N69" s="648"/>
      <c r="O69" s="1298"/>
      <c r="P69" s="1299"/>
      <c r="Q69" s="1299"/>
      <c r="R69" s="1299"/>
      <c r="S69" s="1299"/>
      <c r="T69" s="1299"/>
      <c r="U69" s="1299"/>
      <c r="V69" s="1300"/>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5"/>
      <c r="B70" s="1235"/>
      <c r="C70" s="1235"/>
      <c r="D70" s="1235">
        <v>1</v>
      </c>
      <c r="E70" s="887"/>
      <c r="F70" s="887"/>
      <c r="G70" s="887"/>
      <c r="H70" s="887"/>
      <c r="I70" s="889"/>
      <c r="J70" s="881"/>
      <c r="K70" s="884"/>
      <c r="L70" s="595" t="str">
        <f>mergeValue(A70) &amp;"."&amp; mergeValue(B70)&amp;"."&amp; mergeValue(C70)&amp;"."&amp; mergeValue(D70)</f>
        <v>1.1.1.1</v>
      </c>
      <c r="M70" s="550" t="s">
        <v>22</v>
      </c>
      <c r="N70" s="648"/>
      <c r="O70" s="1298"/>
      <c r="P70" s="1299"/>
      <c r="Q70" s="1299"/>
      <c r="R70" s="1299"/>
      <c r="S70" s="1299"/>
      <c r="T70" s="1299"/>
      <c r="U70" s="1299"/>
      <c r="V70" s="1300"/>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5"/>
      <c r="B71" s="1235"/>
      <c r="C71" s="1235"/>
      <c r="D71" s="1235"/>
      <c r="E71" s="1235">
        <v>1</v>
      </c>
      <c r="F71" s="887"/>
      <c r="G71" s="887"/>
      <c r="H71" s="885">
        <v>1</v>
      </c>
      <c r="I71" s="1235">
        <v>1</v>
      </c>
      <c r="J71" s="887"/>
      <c r="K71" s="892"/>
      <c r="L71" s="595" t="str">
        <f>mergeValue(A71) &amp;"."&amp; mergeValue(B71)&amp;"."&amp; mergeValue(C71)&amp;"."&amp; mergeValue(D71)&amp;"."&amp; mergeValue(E71)</f>
        <v>1.1.1.1.1</v>
      </c>
      <c r="M71" s="556" t="s">
        <v>9</v>
      </c>
      <c r="N71" s="648"/>
      <c r="O71" s="1238"/>
      <c r="P71" s="1239"/>
      <c r="Q71" s="1239"/>
      <c r="R71" s="1239"/>
      <c r="S71" s="1239"/>
      <c r="T71" s="1239"/>
      <c r="U71" s="1239"/>
      <c r="V71" s="1240"/>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5"/>
      <c r="B72" s="1235"/>
      <c r="C72" s="1235"/>
      <c r="D72" s="1235"/>
      <c r="E72" s="1235"/>
      <c r="F72" s="1235">
        <v>1</v>
      </c>
      <c r="G72" s="885"/>
      <c r="H72" s="885"/>
      <c r="I72" s="1235"/>
      <c r="J72" s="1235">
        <v>1</v>
      </c>
      <c r="K72" s="893"/>
      <c r="L72" s="595" t="str">
        <f>mergeValue(A72) &amp;"."&amp; mergeValue(B72)&amp;"."&amp; mergeValue(C72)&amp;"."&amp; mergeValue(D72)&amp;"."&amp; mergeValue(E72)&amp;"."&amp; mergeValue(F72)</f>
        <v>1.1.1.1.1.1</v>
      </c>
      <c r="M72" s="557" t="s">
        <v>10</v>
      </c>
      <c r="N72" s="648"/>
      <c r="O72" s="1238"/>
      <c r="P72" s="1239"/>
      <c r="Q72" s="1239"/>
      <c r="R72" s="1239"/>
      <c r="S72" s="1239"/>
      <c r="T72" s="1239"/>
      <c r="U72" s="1239"/>
      <c r="V72" s="1240"/>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5"/>
      <c r="B73" s="1235"/>
      <c r="C73" s="1235"/>
      <c r="D73" s="1235"/>
      <c r="E73" s="1235"/>
      <c r="F73" s="1235"/>
      <c r="G73" s="885">
        <v>1</v>
      </c>
      <c r="H73" s="885"/>
      <c r="I73" s="1235"/>
      <c r="J73" s="1235"/>
      <c r="K73" s="893">
        <v>1</v>
      </c>
      <c r="L73" s="595" t="str">
        <f>mergeValue(A73) &amp;"."&amp; mergeValue(B73)&amp;"."&amp; mergeValue(C73)&amp;"."&amp; mergeValue(D73)&amp;"."&amp; mergeValue(E73)&amp;"."&amp; mergeValue(F73)&amp;"."&amp; mergeValue(G73)</f>
        <v>1.1.1.1.1.1.1</v>
      </c>
      <c r="M73" s="1071"/>
      <c r="N73" s="648"/>
      <c r="O73" s="564"/>
      <c r="P73" s="564"/>
      <c r="Q73" s="1095"/>
      <c r="R73" s="1230"/>
      <c r="S73" s="1231" t="s">
        <v>84</v>
      </c>
      <c r="T73" s="1230"/>
      <c r="U73" s="1231" t="s">
        <v>84</v>
      </c>
      <c r="V73" s="564"/>
      <c r="W73" s="1205"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5"/>
      <c r="B74" s="1235"/>
      <c r="C74" s="1235"/>
      <c r="D74" s="1235"/>
      <c r="E74" s="1235"/>
      <c r="F74" s="1235"/>
      <c r="G74" s="885"/>
      <c r="H74" s="885"/>
      <c r="I74" s="1235"/>
      <c r="J74" s="1235"/>
      <c r="K74" s="893"/>
      <c r="L74" s="602"/>
      <c r="M74" s="648"/>
      <c r="N74" s="648"/>
      <c r="O74" s="564"/>
      <c r="P74" s="564"/>
      <c r="Q74" s="586" t="str">
        <f>R73 &amp; "-" &amp; T73</f>
        <v>-</v>
      </c>
      <c r="R74" s="1230"/>
      <c r="S74" s="1231"/>
      <c r="T74" s="1230"/>
      <c r="U74" s="1231"/>
      <c r="V74" s="564"/>
      <c r="W74" s="1205"/>
      <c r="X74" s="587"/>
      <c r="Y74" s="591"/>
      <c r="Z74" s="591" t="str">
        <f t="shared" si="2"/>
        <v/>
      </c>
      <c r="AA74" s="591"/>
      <c r="AB74" s="591"/>
      <c r="AC74" s="591"/>
      <c r="AD74" s="587"/>
      <c r="AE74" s="587"/>
      <c r="AF74" s="587"/>
      <c r="AG74" s="587"/>
      <c r="AH74" s="587"/>
      <c r="AI74" s="587"/>
      <c r="AJ74" s="587"/>
    </row>
    <row r="75" spans="1:36" s="525" customFormat="1" ht="15" customHeight="1">
      <c r="A75" s="1235"/>
      <c r="B75" s="1235"/>
      <c r="C75" s="1235"/>
      <c r="D75" s="1235"/>
      <c r="E75" s="1235"/>
      <c r="F75" s="1235"/>
      <c r="G75" s="887"/>
      <c r="H75" s="885"/>
      <c r="I75" s="1235"/>
      <c r="J75" s="1235"/>
      <c r="K75" s="892"/>
      <c r="L75" s="540"/>
      <c r="M75" s="559" t="s">
        <v>25</v>
      </c>
      <c r="N75" s="566"/>
      <c r="O75" s="566"/>
      <c r="P75" s="566"/>
      <c r="Q75" s="566"/>
      <c r="R75" s="566"/>
      <c r="S75" s="566"/>
      <c r="T75" s="566"/>
      <c r="U75" s="566"/>
      <c r="V75" s="562"/>
      <c r="W75" s="1205"/>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5"/>
      <c r="B76" s="1235"/>
      <c r="C76" s="1235"/>
      <c r="D76" s="1235"/>
      <c r="E76" s="1235"/>
      <c r="F76" s="887"/>
      <c r="G76" s="887"/>
      <c r="H76" s="885"/>
      <c r="I76" s="1235"/>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5"/>
      <c r="B77" s="1235"/>
      <c r="C77" s="1235"/>
      <c r="D77" s="1235"/>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5"/>
      <c r="B78" s="1235"/>
      <c r="C78" s="1235"/>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5"/>
      <c r="B79" s="1235"/>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5"/>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5">
        <v>1</v>
      </c>
      <c r="B85" s="921"/>
      <c r="C85" s="921"/>
      <c r="D85" s="921"/>
      <c r="E85" s="922"/>
      <c r="F85" s="923"/>
      <c r="G85" s="921"/>
      <c r="H85" s="921"/>
      <c r="I85" s="924"/>
      <c r="J85" s="919"/>
      <c r="K85" s="928">
        <v>1</v>
      </c>
      <c r="L85" s="595">
        <f>mergeValue(A85)</f>
        <v>1</v>
      </c>
      <c r="M85" s="643" t="s">
        <v>20</v>
      </c>
      <c r="N85" s="582"/>
      <c r="O85" s="1292"/>
      <c r="P85" s="1293"/>
      <c r="Q85" s="1293"/>
      <c r="R85" s="1293"/>
      <c r="S85" s="1293"/>
      <c r="T85" s="1293"/>
      <c r="U85" s="1293"/>
      <c r="V85" s="1294"/>
      <c r="W85" s="632" t="s">
        <v>659</v>
      </c>
      <c r="X85" s="587"/>
      <c r="Y85" s="587"/>
      <c r="Z85" s="587"/>
      <c r="AA85" s="587"/>
      <c r="AB85" s="587"/>
      <c r="AC85" s="587"/>
      <c r="AD85" s="587"/>
      <c r="AE85" s="587"/>
      <c r="AF85" s="587"/>
      <c r="AG85" s="587"/>
      <c r="AH85" s="587"/>
      <c r="AI85" s="587"/>
    </row>
    <row r="86" spans="1:36" s="525" customFormat="1" ht="22.5">
      <c r="A86" s="1235"/>
      <c r="B86" s="1235">
        <v>1</v>
      </c>
      <c r="C86" s="921"/>
      <c r="D86" s="921"/>
      <c r="E86" s="923"/>
      <c r="F86" s="923"/>
      <c r="G86" s="921"/>
      <c r="H86" s="921"/>
      <c r="I86" s="918"/>
      <c r="J86" s="917"/>
      <c r="K86" s="928">
        <v>1</v>
      </c>
      <c r="L86" s="595" t="str">
        <f>mergeValue(A86) &amp;"."&amp; mergeValue(B86)</f>
        <v>1.1</v>
      </c>
      <c r="M86" s="548" t="s">
        <v>16</v>
      </c>
      <c r="N86" s="582"/>
      <c r="O86" s="1292"/>
      <c r="P86" s="1293"/>
      <c r="Q86" s="1293"/>
      <c r="R86" s="1293"/>
      <c r="S86" s="1293"/>
      <c r="T86" s="1293"/>
      <c r="U86" s="1293"/>
      <c r="V86" s="1294"/>
      <c r="W86" s="632" t="s">
        <v>478</v>
      </c>
      <c r="X86" s="587"/>
      <c r="Y86" s="587"/>
      <c r="Z86" s="587"/>
      <c r="AA86" s="587"/>
      <c r="AB86" s="587"/>
      <c r="AC86" s="587"/>
      <c r="AD86" s="587"/>
      <c r="AE86" s="587"/>
      <c r="AF86" s="587"/>
      <c r="AG86" s="587"/>
      <c r="AH86" s="587"/>
      <c r="AI86" s="587"/>
    </row>
    <row r="87" spans="1:36" s="525" customFormat="1" ht="22.5">
      <c r="A87" s="1235"/>
      <c r="B87" s="1235"/>
      <c r="C87" s="1235">
        <v>1</v>
      </c>
      <c r="D87" s="921"/>
      <c r="E87" s="923"/>
      <c r="F87" s="923"/>
      <c r="G87" s="921"/>
      <c r="H87" s="921"/>
      <c r="I87" s="925"/>
      <c r="J87" s="917"/>
      <c r="K87" s="928">
        <v>1</v>
      </c>
      <c r="L87" s="595" t="str">
        <f>mergeValue(A87) &amp;"."&amp; mergeValue(B87)&amp;"."&amp; mergeValue(C87)</f>
        <v>1.1.1</v>
      </c>
      <c r="M87" s="549" t="s">
        <v>7</v>
      </c>
      <c r="N87" s="582"/>
      <c r="O87" s="1292"/>
      <c r="P87" s="1293"/>
      <c r="Q87" s="1293"/>
      <c r="R87" s="1293"/>
      <c r="S87" s="1293"/>
      <c r="T87" s="1293"/>
      <c r="U87" s="1293"/>
      <c r="V87" s="1294"/>
      <c r="W87" s="632" t="s">
        <v>634</v>
      </c>
      <c r="X87" s="587"/>
      <c r="Y87" s="587"/>
      <c r="Z87" s="587"/>
      <c r="AA87" s="587"/>
      <c r="AB87" s="587"/>
      <c r="AC87" s="587"/>
      <c r="AD87" s="587"/>
      <c r="AE87" s="587"/>
      <c r="AF87" s="587"/>
      <c r="AG87" s="587"/>
      <c r="AH87" s="587"/>
      <c r="AI87" s="587"/>
    </row>
    <row r="88" spans="1:36" s="525" customFormat="1" ht="22.5">
      <c r="A88" s="1235"/>
      <c r="B88" s="1235"/>
      <c r="C88" s="1235"/>
      <c r="D88" s="1235">
        <v>1</v>
      </c>
      <c r="E88" s="923"/>
      <c r="F88" s="923"/>
      <c r="G88" s="921"/>
      <c r="H88" s="921"/>
      <c r="I88" s="1235">
        <v>1</v>
      </c>
      <c r="J88" s="917"/>
      <c r="K88" s="928">
        <v>1</v>
      </c>
      <c r="L88" s="595" t="str">
        <f>mergeValue(A88) &amp;"."&amp; mergeValue(B88)&amp;"."&amp; mergeValue(C88)&amp;"."&amp; mergeValue(D88)</f>
        <v>1.1.1.1</v>
      </c>
      <c r="M88" s="550" t="s">
        <v>22</v>
      </c>
      <c r="N88" s="582"/>
      <c r="O88" s="1292"/>
      <c r="P88" s="1293"/>
      <c r="Q88" s="1293"/>
      <c r="R88" s="1293"/>
      <c r="S88" s="1293"/>
      <c r="T88" s="1293"/>
      <c r="U88" s="1293"/>
      <c r="V88" s="1294"/>
      <c r="W88" s="632" t="s">
        <v>635</v>
      </c>
      <c r="X88" s="587"/>
      <c r="Y88" s="587"/>
      <c r="Z88" s="587"/>
      <c r="AA88" s="587"/>
      <c r="AB88" s="587"/>
      <c r="AC88" s="587"/>
      <c r="AD88" s="587"/>
      <c r="AE88" s="587"/>
      <c r="AF88" s="587"/>
      <c r="AG88" s="587"/>
      <c r="AH88" s="587"/>
      <c r="AI88" s="587"/>
    </row>
    <row r="89" spans="1:36" s="525" customFormat="1" ht="11.25" hidden="1" customHeight="1">
      <c r="A89" s="1235"/>
      <c r="B89" s="1235"/>
      <c r="C89" s="1235"/>
      <c r="D89" s="1235"/>
      <c r="E89" s="1235">
        <v>1</v>
      </c>
      <c r="F89" s="923"/>
      <c r="G89" s="921"/>
      <c r="H89" s="921"/>
      <c r="I89" s="1235"/>
      <c r="J89" s="923"/>
      <c r="K89" s="928">
        <v>1</v>
      </c>
      <c r="L89" s="595"/>
      <c r="M89" s="556"/>
      <c r="N89" s="583"/>
      <c r="O89" s="1295"/>
      <c r="P89" s="1296"/>
      <c r="Q89" s="1296"/>
      <c r="R89" s="1296"/>
      <c r="S89" s="1296"/>
      <c r="T89" s="1296"/>
      <c r="U89" s="1296"/>
      <c r="V89" s="1297"/>
      <c r="W89" s="561"/>
      <c r="X89" s="587"/>
      <c r="Y89" s="587"/>
      <c r="Z89" s="587"/>
      <c r="AA89" s="587"/>
      <c r="AB89" s="587"/>
      <c r="AC89" s="587"/>
      <c r="AD89" s="587"/>
      <c r="AE89" s="587"/>
      <c r="AF89" s="587"/>
      <c r="AG89" s="587"/>
      <c r="AH89" s="587"/>
      <c r="AI89" s="587"/>
    </row>
    <row r="90" spans="1:36" s="525" customFormat="1" ht="90">
      <c r="A90" s="1235"/>
      <c r="B90" s="1235"/>
      <c r="C90" s="1235"/>
      <c r="D90" s="1235"/>
      <c r="E90" s="1235"/>
      <c r="F90" s="1235">
        <v>1</v>
      </c>
      <c r="G90" s="921"/>
      <c r="H90" s="921"/>
      <c r="I90" s="1235"/>
      <c r="J90" s="1255"/>
      <c r="K90" s="928">
        <v>1</v>
      </c>
      <c r="L90" s="595" t="str">
        <f>mergeValue(A90) &amp;"."&amp; mergeValue(B90)&amp;"."&amp; mergeValue(C90)&amp;"."&amp; mergeValue(D90)&amp;"."&amp;  mergeValue(F90)</f>
        <v>1.1.1.1.1</v>
      </c>
      <c r="M90" s="556" t="s">
        <v>10</v>
      </c>
      <c r="N90" s="583"/>
      <c r="O90" s="1238"/>
      <c r="P90" s="1239"/>
      <c r="Q90" s="1239"/>
      <c r="R90" s="1239"/>
      <c r="S90" s="1239"/>
      <c r="T90" s="1239"/>
      <c r="U90" s="1239"/>
      <c r="V90" s="1240"/>
      <c r="W90" s="632" t="s">
        <v>636</v>
      </c>
      <c r="X90" s="587"/>
      <c r="Y90" s="591" t="str">
        <f>strCheckUnique(Z90:Z93)</f>
        <v/>
      </c>
      <c r="Z90" s="587"/>
      <c r="AA90" s="591"/>
      <c r="AB90" s="587"/>
      <c r="AC90" s="587"/>
      <c r="AD90" s="587"/>
      <c r="AE90" s="587"/>
      <c r="AF90" s="587"/>
      <c r="AG90" s="587"/>
      <c r="AH90" s="587"/>
      <c r="AI90" s="587"/>
    </row>
    <row r="91" spans="1:36" s="525" customFormat="1" ht="192" customHeight="1">
      <c r="A91" s="1235"/>
      <c r="B91" s="1235"/>
      <c r="C91" s="1235"/>
      <c r="D91" s="1235"/>
      <c r="E91" s="1235"/>
      <c r="F91" s="1235"/>
      <c r="G91" s="921">
        <v>1</v>
      </c>
      <c r="H91" s="921"/>
      <c r="I91" s="1235"/>
      <c r="J91" s="1255"/>
      <c r="K91" s="920"/>
      <c r="L91" s="595" t="str">
        <f>mergeValue(A91) &amp;"."&amp; mergeValue(B91)&amp;"."&amp; mergeValue(C91)&amp;"."&amp; mergeValue(D91)&amp;"."&amp;  mergeValue(F91)&amp;"."&amp;  mergeValue(G91)</f>
        <v>1.1.1.1.1.1</v>
      </c>
      <c r="M91" s="1071"/>
      <c r="N91" s="588"/>
      <c r="O91" s="564"/>
      <c r="P91" s="564"/>
      <c r="Q91" s="564"/>
      <c r="R91" s="1245"/>
      <c r="S91" s="1231" t="s">
        <v>84</v>
      </c>
      <c r="T91" s="1245"/>
      <c r="U91" s="1231" t="s">
        <v>84</v>
      </c>
      <c r="V91" s="539"/>
      <c r="W91" s="1205"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5"/>
      <c r="B92" s="1235"/>
      <c r="C92" s="1235"/>
      <c r="D92" s="1235"/>
      <c r="E92" s="1235"/>
      <c r="F92" s="1235"/>
      <c r="G92" s="921"/>
      <c r="H92" s="921"/>
      <c r="I92" s="1235"/>
      <c r="J92" s="1255"/>
      <c r="K92" s="928">
        <v>1</v>
      </c>
      <c r="L92" s="602"/>
      <c r="M92" s="648"/>
      <c r="N92" s="588"/>
      <c r="O92" s="564"/>
      <c r="P92" s="564"/>
      <c r="Q92" s="586" t="str">
        <f>R91 &amp; "-" &amp; T91</f>
        <v>-</v>
      </c>
      <c r="R92" s="1245"/>
      <c r="S92" s="1231"/>
      <c r="T92" s="1245"/>
      <c r="U92" s="1231"/>
      <c r="V92" s="539"/>
      <c r="W92" s="1205"/>
      <c r="X92" s="587"/>
      <c r="Y92" s="591"/>
      <c r="Z92" s="591"/>
      <c r="AA92" s="591"/>
      <c r="AB92" s="591"/>
      <c r="AC92" s="591"/>
      <c r="AD92" s="587"/>
      <c r="AE92" s="587"/>
      <c r="AF92" s="587"/>
      <c r="AG92" s="587"/>
      <c r="AH92" s="587"/>
      <c r="AI92" s="587"/>
    </row>
    <row r="93" spans="1:36" s="524" customFormat="1" ht="15" customHeight="1">
      <c r="A93" s="1235"/>
      <c r="B93" s="1235"/>
      <c r="C93" s="1235"/>
      <c r="D93" s="1235"/>
      <c r="E93" s="1235"/>
      <c r="F93" s="1235"/>
      <c r="G93" s="921"/>
      <c r="H93" s="921"/>
      <c r="I93" s="1235"/>
      <c r="J93" s="1255"/>
      <c r="K93" s="928">
        <v>1</v>
      </c>
      <c r="L93" s="540"/>
      <c r="M93" s="558" t="s">
        <v>25</v>
      </c>
      <c r="N93" s="553"/>
      <c r="O93" s="547"/>
      <c r="P93" s="547"/>
      <c r="Q93" s="547"/>
      <c r="R93" s="575"/>
      <c r="S93" s="566"/>
      <c r="T93" s="565"/>
      <c r="U93" s="553"/>
      <c r="V93" s="562"/>
      <c r="W93" s="1205"/>
      <c r="X93" s="589"/>
      <c r="Y93" s="589"/>
      <c r="Z93" s="589"/>
      <c r="AA93" s="589"/>
      <c r="AB93" s="589"/>
      <c r="AC93" s="589"/>
      <c r="AD93" s="589"/>
      <c r="AE93" s="589"/>
      <c r="AF93" s="589"/>
      <c r="AG93" s="589"/>
      <c r="AH93" s="589"/>
      <c r="AI93" s="589"/>
    </row>
    <row r="94" spans="1:36" s="524" customFormat="1" ht="15" customHeight="1">
      <c r="A94" s="1235"/>
      <c r="B94" s="1235"/>
      <c r="C94" s="1235"/>
      <c r="D94" s="1235"/>
      <c r="E94" s="1235"/>
      <c r="F94" s="923"/>
      <c r="G94" s="923"/>
      <c r="H94" s="921"/>
      <c r="I94" s="1235"/>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5"/>
      <c r="B95" s="1235"/>
      <c r="C95" s="1235"/>
      <c r="D95" s="1235"/>
      <c r="E95" s="923"/>
      <c r="F95" s="923"/>
      <c r="G95" s="923"/>
      <c r="H95" s="921"/>
      <c r="I95" s="1235"/>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5"/>
      <c r="B96" s="1235"/>
      <c r="C96" s="1235"/>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5"/>
      <c r="B97" s="1235"/>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5"/>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5">
        <v>1</v>
      </c>
      <c r="B103" s="1081"/>
      <c r="C103" s="1081"/>
      <c r="D103" s="1081"/>
      <c r="E103" s="1082"/>
      <c r="F103" s="1083"/>
      <c r="G103" s="1081"/>
      <c r="H103" s="1081"/>
      <c r="I103" s="1062"/>
      <c r="J103" s="1067"/>
      <c r="K103" s="1067"/>
      <c r="L103" s="595">
        <f>mergeValue(A103)</f>
        <v>1</v>
      </c>
      <c r="M103" s="643" t="s">
        <v>20</v>
      </c>
      <c r="N103" s="582"/>
      <c r="O103" s="1292"/>
      <c r="P103" s="1293"/>
      <c r="Q103" s="1293"/>
      <c r="R103" s="1293"/>
      <c r="S103" s="1293"/>
      <c r="T103" s="1293"/>
      <c r="U103" s="1293"/>
      <c r="V103" s="1293"/>
      <c r="W103" s="1293"/>
      <c r="X103" s="1293"/>
      <c r="Y103" s="1293"/>
      <c r="Z103" s="1293"/>
      <c r="AA103" s="1294"/>
      <c r="AB103" s="632" t="s">
        <v>477</v>
      </c>
      <c r="AC103" s="587"/>
      <c r="AD103" s="587"/>
      <c r="AE103" s="587"/>
      <c r="AF103" s="587"/>
      <c r="AG103" s="587"/>
      <c r="AH103" s="587"/>
      <c r="AI103" s="587"/>
      <c r="AJ103" s="587"/>
      <c r="AK103" s="587"/>
      <c r="AL103" s="587"/>
      <c r="AM103" s="587"/>
      <c r="AN103" s="587"/>
    </row>
    <row r="104" spans="1:40" s="525" customFormat="1" ht="22.5">
      <c r="A104" s="1235"/>
      <c r="B104" s="1235">
        <v>1</v>
      </c>
      <c r="C104" s="1081"/>
      <c r="D104" s="1081"/>
      <c r="E104" s="1083"/>
      <c r="F104" s="1083"/>
      <c r="G104" s="1081"/>
      <c r="H104" s="1081"/>
      <c r="I104" s="1069"/>
      <c r="J104" s="1064"/>
      <c r="K104" s="1063"/>
      <c r="L104" s="595" t="str">
        <f>mergeValue(A104) &amp;"."&amp; mergeValue(B104)</f>
        <v>1.1</v>
      </c>
      <c r="M104" s="548" t="s">
        <v>16</v>
      </c>
      <c r="N104" s="582"/>
      <c r="O104" s="1292"/>
      <c r="P104" s="1293"/>
      <c r="Q104" s="1293"/>
      <c r="R104" s="1293"/>
      <c r="S104" s="1293"/>
      <c r="T104" s="1293"/>
      <c r="U104" s="1293"/>
      <c r="V104" s="1293"/>
      <c r="W104" s="1293"/>
      <c r="X104" s="1293"/>
      <c r="Y104" s="1293"/>
      <c r="Z104" s="1293"/>
      <c r="AA104" s="1294"/>
      <c r="AB104" s="632" t="s">
        <v>478</v>
      </c>
      <c r="AC104" s="587"/>
      <c r="AD104" s="587"/>
      <c r="AE104" s="587"/>
      <c r="AF104" s="587"/>
      <c r="AG104" s="587"/>
      <c r="AH104" s="587"/>
      <c r="AI104" s="587"/>
      <c r="AJ104" s="587"/>
      <c r="AK104" s="587"/>
      <c r="AL104" s="587"/>
      <c r="AM104" s="587"/>
      <c r="AN104" s="587"/>
    </row>
    <row r="105" spans="1:40" s="525" customFormat="1" ht="22.5">
      <c r="A105" s="1235"/>
      <c r="B105" s="1235"/>
      <c r="C105" s="1235">
        <v>1</v>
      </c>
      <c r="D105" s="1081"/>
      <c r="E105" s="1083"/>
      <c r="F105" s="1083"/>
      <c r="G105" s="1081"/>
      <c r="H105" s="1081"/>
      <c r="I105" s="1069"/>
      <c r="J105" s="1064"/>
      <c r="K105" s="1063"/>
      <c r="L105" s="595" t="str">
        <f>mergeValue(A105) &amp;"."&amp; mergeValue(B105)&amp;"."&amp; mergeValue(C105)</f>
        <v>1.1.1</v>
      </c>
      <c r="M105" s="549" t="s">
        <v>7</v>
      </c>
      <c r="N105" s="582"/>
      <c r="O105" s="1292"/>
      <c r="P105" s="1293"/>
      <c r="Q105" s="1293"/>
      <c r="R105" s="1293"/>
      <c r="S105" s="1293"/>
      <c r="T105" s="1293"/>
      <c r="U105" s="1293"/>
      <c r="V105" s="1293"/>
      <c r="W105" s="1293"/>
      <c r="X105" s="1293"/>
      <c r="Y105" s="1293"/>
      <c r="Z105" s="1293"/>
      <c r="AA105" s="1294"/>
      <c r="AB105" s="632" t="s">
        <v>634</v>
      </c>
      <c r="AC105" s="587"/>
      <c r="AD105" s="587"/>
      <c r="AE105" s="587"/>
      <c r="AF105" s="587"/>
      <c r="AG105" s="587"/>
      <c r="AH105" s="587"/>
      <c r="AI105" s="587"/>
      <c r="AJ105" s="587"/>
      <c r="AK105" s="587"/>
      <c r="AL105" s="587"/>
      <c r="AM105" s="587"/>
      <c r="AN105" s="587"/>
    </row>
    <row r="106" spans="1:40" s="525" customFormat="1" ht="22.5">
      <c r="A106" s="1235"/>
      <c r="B106" s="1235"/>
      <c r="C106" s="1235"/>
      <c r="D106" s="1235">
        <v>1</v>
      </c>
      <c r="E106" s="1083"/>
      <c r="F106" s="1083"/>
      <c r="G106" s="1081"/>
      <c r="H106" s="1081"/>
      <c r="I106" s="1069"/>
      <c r="J106" s="1064"/>
      <c r="K106" s="1063"/>
      <c r="L106" s="595" t="str">
        <f>mergeValue(A106) &amp;"."&amp; mergeValue(B106)&amp;"."&amp; mergeValue(C106)&amp;"."&amp; mergeValue(D106)</f>
        <v>1.1.1.1</v>
      </c>
      <c r="M106" s="550" t="s">
        <v>22</v>
      </c>
      <c r="N106" s="582"/>
      <c r="O106" s="1292"/>
      <c r="P106" s="1293"/>
      <c r="Q106" s="1293"/>
      <c r="R106" s="1293"/>
      <c r="S106" s="1293"/>
      <c r="T106" s="1293"/>
      <c r="U106" s="1293"/>
      <c r="V106" s="1293"/>
      <c r="W106" s="1293"/>
      <c r="X106" s="1293"/>
      <c r="Y106" s="1293"/>
      <c r="Z106" s="1293"/>
      <c r="AA106" s="1294"/>
      <c r="AB106" s="632" t="s">
        <v>635</v>
      </c>
      <c r="AC106" s="587"/>
      <c r="AD106" s="587"/>
      <c r="AE106" s="587"/>
      <c r="AF106" s="587"/>
      <c r="AG106" s="587"/>
      <c r="AH106" s="587"/>
      <c r="AI106" s="587"/>
      <c r="AJ106" s="587"/>
      <c r="AK106" s="587"/>
      <c r="AL106" s="587"/>
      <c r="AM106" s="587"/>
      <c r="AN106" s="587"/>
    </row>
    <row r="107" spans="1:40" s="525" customFormat="1" ht="0.2" customHeight="1">
      <c r="A107" s="1235"/>
      <c r="B107" s="1235"/>
      <c r="C107" s="1235"/>
      <c r="D107" s="1235"/>
      <c r="E107" s="1235">
        <v>1</v>
      </c>
      <c r="F107" s="1083"/>
      <c r="G107" s="1081"/>
      <c r="H107" s="1081"/>
      <c r="I107" s="1068"/>
      <c r="J107" s="1064"/>
      <c r="K107" s="1063"/>
      <c r="L107" s="595"/>
      <c r="M107" s="556"/>
      <c r="N107" s="583"/>
      <c r="O107" s="1295"/>
      <c r="P107" s="1296"/>
      <c r="Q107" s="1296"/>
      <c r="R107" s="1296"/>
      <c r="S107" s="1296"/>
      <c r="T107" s="1296"/>
      <c r="U107" s="1296"/>
      <c r="V107" s="1296"/>
      <c r="W107" s="1296"/>
      <c r="X107" s="1296"/>
      <c r="Y107" s="1296"/>
      <c r="Z107" s="1296"/>
      <c r="AA107" s="1297"/>
      <c r="AB107" s="632"/>
      <c r="AC107" s="587"/>
      <c r="AD107" s="587"/>
      <c r="AE107" s="587"/>
      <c r="AF107" s="587"/>
      <c r="AG107" s="587"/>
      <c r="AH107" s="587"/>
      <c r="AI107" s="587"/>
      <c r="AJ107" s="587"/>
      <c r="AK107" s="587"/>
      <c r="AL107" s="587"/>
      <c r="AM107" s="587"/>
      <c r="AN107" s="587"/>
    </row>
    <row r="108" spans="1:40" s="525" customFormat="1" ht="90">
      <c r="A108" s="1235"/>
      <c r="B108" s="1235"/>
      <c r="C108" s="1235"/>
      <c r="D108" s="1235"/>
      <c r="E108" s="1235"/>
      <c r="F108" s="1235">
        <v>1</v>
      </c>
      <c r="G108" s="1081"/>
      <c r="H108" s="1081"/>
      <c r="I108" s="1257"/>
      <c r="J108" s="1064"/>
      <c r="K108" s="1063"/>
      <c r="L108" s="595" t="str">
        <f>mergeValue(A108) &amp;"."&amp; mergeValue(B108)&amp;"."&amp; mergeValue(C108)&amp;"."&amp; mergeValue(D108)&amp;"."&amp; mergeValue(F108)</f>
        <v>1.1.1.1.1</v>
      </c>
      <c r="M108" s="557" t="s">
        <v>10</v>
      </c>
      <c r="N108" s="583"/>
      <c r="O108" s="1238"/>
      <c r="P108" s="1239"/>
      <c r="Q108" s="1239"/>
      <c r="R108" s="1239"/>
      <c r="S108" s="1239"/>
      <c r="T108" s="1239"/>
      <c r="U108" s="1239"/>
      <c r="V108" s="1239"/>
      <c r="W108" s="1239"/>
      <c r="X108" s="1239"/>
      <c r="Y108" s="1239"/>
      <c r="Z108" s="1239"/>
      <c r="AA108" s="1240"/>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35"/>
      <c r="B109" s="1235"/>
      <c r="C109" s="1235"/>
      <c r="D109" s="1235"/>
      <c r="E109" s="1235"/>
      <c r="F109" s="1235"/>
      <c r="G109" s="1235">
        <v>1</v>
      </c>
      <c r="H109" s="1081"/>
      <c r="I109" s="1257"/>
      <c r="J109" s="1258"/>
      <c r="K109" s="1070"/>
      <c r="L109" s="595" t="str">
        <f>mergeValue(A109) &amp;"."&amp; mergeValue(B109)&amp;"."&amp; mergeValue(C109)&amp;"."&amp; mergeValue(D109)&amp;"."&amp; mergeValue(F109)&amp;"."&amp; mergeValue(G109)</f>
        <v>1.1.1.1.1.1</v>
      </c>
      <c r="M109" s="1071" t="s">
        <v>651</v>
      </c>
      <c r="N109" s="648"/>
      <c r="O109" s="564"/>
      <c r="P109" s="564"/>
      <c r="Q109" s="564"/>
      <c r="R109" s="495"/>
      <c r="S109" s="1096"/>
      <c r="T109" s="495"/>
      <c r="U109" s="1096"/>
      <c r="V109" s="586" t="str">
        <f>W109 &amp; "-" &amp; Y109</f>
        <v>-</v>
      </c>
      <c r="W109" s="1245"/>
      <c r="X109" s="1231" t="s">
        <v>84</v>
      </c>
      <c r="Y109" s="1245"/>
      <c r="Z109" s="1231"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5"/>
      <c r="B110" s="1235"/>
      <c r="C110" s="1235"/>
      <c r="D110" s="1235"/>
      <c r="E110" s="1235"/>
      <c r="F110" s="1235"/>
      <c r="G110" s="1235"/>
      <c r="H110" s="1081">
        <v>1</v>
      </c>
      <c r="I110" s="1257"/>
      <c r="J110" s="1258"/>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6"/>
      <c r="T110" s="495"/>
      <c r="U110" s="1096"/>
      <c r="V110" s="586" t="str">
        <f>W110 &amp; "-" &amp; Y110</f>
        <v>-</v>
      </c>
      <c r="W110" s="1245"/>
      <c r="X110" s="1231"/>
      <c r="Y110" s="1245"/>
      <c r="Z110" s="1231"/>
      <c r="AA110" s="672"/>
      <c r="AB110" s="1205"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35"/>
      <c r="B111" s="1235"/>
      <c r="C111" s="1235"/>
      <c r="D111" s="1235"/>
      <c r="E111" s="1235"/>
      <c r="F111" s="1235"/>
      <c r="G111" s="1235"/>
      <c r="H111" s="1081"/>
      <c r="I111" s="1257"/>
      <c r="J111" s="1258"/>
      <c r="K111" s="1070"/>
      <c r="L111" s="602"/>
      <c r="M111" s="648"/>
      <c r="N111" s="648"/>
      <c r="O111" s="564"/>
      <c r="P111" s="495"/>
      <c r="Q111" s="495"/>
      <c r="R111" s="495"/>
      <c r="S111" s="495"/>
      <c r="T111" s="495"/>
      <c r="U111" s="561"/>
      <c r="V111" s="586"/>
      <c r="W111" s="1230"/>
      <c r="X111" s="1231"/>
      <c r="Y111" s="1230"/>
      <c r="Z111" s="1231"/>
      <c r="AA111" s="539"/>
      <c r="AB111" s="1205"/>
      <c r="AC111" s="587"/>
      <c r="AD111" s="587"/>
      <c r="AE111" s="587"/>
      <c r="AF111" s="591">
        <f ca="1">OFFSET(AF111,-1,0)</f>
        <v>0</v>
      </c>
      <c r="AG111" s="587"/>
      <c r="AH111" s="587"/>
      <c r="AI111" s="587"/>
      <c r="AJ111" s="587"/>
      <c r="AK111" s="587"/>
      <c r="AL111" s="587"/>
      <c r="AM111" s="587"/>
      <c r="AN111" s="587"/>
    </row>
    <row r="112" spans="1:40" s="524" customFormat="1" ht="15" customHeight="1">
      <c r="A112" s="1235"/>
      <c r="B112" s="1235"/>
      <c r="C112" s="1235"/>
      <c r="D112" s="1235"/>
      <c r="E112" s="1235"/>
      <c r="F112" s="1235"/>
      <c r="G112" s="1235"/>
      <c r="H112" s="1081"/>
      <c r="I112" s="1257"/>
      <c r="J112" s="1258"/>
      <c r="K112" s="1072"/>
      <c r="L112" s="540"/>
      <c r="M112" s="559" t="s">
        <v>41</v>
      </c>
      <c r="N112" s="553"/>
      <c r="O112" s="547"/>
      <c r="P112" s="547"/>
      <c r="Q112" s="547"/>
      <c r="R112" s="547"/>
      <c r="S112" s="547"/>
      <c r="T112" s="547"/>
      <c r="U112" s="547"/>
      <c r="V112" s="547"/>
      <c r="W112" s="565"/>
      <c r="X112" s="566"/>
      <c r="Y112" s="565"/>
      <c r="Z112" s="553"/>
      <c r="AA112" s="562"/>
      <c r="AB112" s="1205"/>
      <c r="AC112" s="589"/>
      <c r="AD112" s="589"/>
      <c r="AE112" s="589"/>
      <c r="AF112" s="589"/>
      <c r="AG112" s="589"/>
      <c r="AH112" s="589"/>
      <c r="AI112" s="589"/>
      <c r="AJ112" s="589"/>
      <c r="AK112" s="589"/>
      <c r="AL112" s="589"/>
      <c r="AM112" s="589"/>
      <c r="AN112" s="589"/>
    </row>
    <row r="113" spans="1:40" s="524" customFormat="1" ht="15" customHeight="1">
      <c r="A113" s="1235"/>
      <c r="B113" s="1235"/>
      <c r="C113" s="1235"/>
      <c r="D113" s="1235"/>
      <c r="E113" s="1235"/>
      <c r="F113" s="1235"/>
      <c r="G113" s="1081"/>
      <c r="H113" s="1081"/>
      <c r="I113" s="1257"/>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5"/>
      <c r="B114" s="1235"/>
      <c r="C114" s="1235"/>
      <c r="D114" s="1235"/>
      <c r="E114" s="1235"/>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5"/>
      <c r="B115" s="1235"/>
      <c r="C115" s="1235"/>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5"/>
      <c r="B116" s="1235"/>
      <c r="C116" s="1235"/>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5"/>
      <c r="B117" s="1235"/>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5"/>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6"/>
      <c r="T120" s="714"/>
      <c r="U120" s="1096"/>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5">
        <v>1</v>
      </c>
      <c r="B125" s="942"/>
      <c r="C125" s="942"/>
      <c r="D125" s="942"/>
      <c r="E125" s="943"/>
      <c r="F125" s="944"/>
      <c r="G125" s="944"/>
      <c r="H125" s="944"/>
      <c r="I125" s="945"/>
      <c r="J125" s="940"/>
      <c r="K125" s="947"/>
      <c r="L125" s="595">
        <f>mergeValue(A125)</f>
        <v>1</v>
      </c>
      <c r="M125" s="643" t="s">
        <v>20</v>
      </c>
      <c r="N125" s="582"/>
      <c r="O125" s="1247"/>
      <c r="P125" s="1247"/>
      <c r="Q125" s="1247"/>
      <c r="R125" s="1247"/>
      <c r="S125" s="1247"/>
      <c r="T125" s="1247"/>
      <c r="U125" s="1247"/>
      <c r="V125" s="1247"/>
      <c r="W125" s="632" t="s">
        <v>659</v>
      </c>
      <c r="X125" s="587"/>
      <c r="Y125" s="587"/>
      <c r="Z125" s="587"/>
      <c r="AA125" s="587"/>
      <c r="AB125" s="587"/>
      <c r="AC125" s="587"/>
      <c r="AD125" s="587"/>
      <c r="AE125" s="587"/>
      <c r="AF125" s="587"/>
      <c r="AG125" s="587"/>
      <c r="AH125" s="587"/>
    </row>
    <row r="126" spans="1:40" s="525" customFormat="1" ht="22.5">
      <c r="A126" s="1235"/>
      <c r="B126" s="1235">
        <v>1</v>
      </c>
      <c r="C126" s="942"/>
      <c r="D126" s="942"/>
      <c r="E126" s="944"/>
      <c r="F126" s="944"/>
      <c r="G126" s="944"/>
      <c r="H126" s="944"/>
      <c r="I126" s="939"/>
      <c r="J126" s="938"/>
      <c r="K126" s="941"/>
      <c r="L126" s="595" t="str">
        <f>mergeValue(A126) &amp;"."&amp; mergeValue(B126)</f>
        <v>1.1</v>
      </c>
      <c r="M126" s="548" t="s">
        <v>16</v>
      </c>
      <c r="N126" s="582"/>
      <c r="O126" s="1247"/>
      <c r="P126" s="1247"/>
      <c r="Q126" s="1247"/>
      <c r="R126" s="1247"/>
      <c r="S126" s="1247"/>
      <c r="T126" s="1247"/>
      <c r="U126" s="1247"/>
      <c r="V126" s="1247"/>
      <c r="W126" s="632" t="s">
        <v>478</v>
      </c>
      <c r="X126" s="587"/>
      <c r="Y126" s="587"/>
      <c r="Z126" s="587"/>
      <c r="AA126" s="587"/>
      <c r="AB126" s="587"/>
      <c r="AC126" s="587"/>
      <c r="AD126" s="587"/>
      <c r="AE126" s="587"/>
      <c r="AF126" s="587"/>
      <c r="AG126" s="587"/>
      <c r="AH126" s="587"/>
    </row>
    <row r="127" spans="1:40" s="525" customFormat="1" ht="22.5">
      <c r="A127" s="1235"/>
      <c r="B127" s="1235"/>
      <c r="C127" s="1235">
        <v>1</v>
      </c>
      <c r="D127" s="942"/>
      <c r="E127" s="944"/>
      <c r="F127" s="944"/>
      <c r="G127" s="944"/>
      <c r="H127" s="944"/>
      <c r="I127" s="946"/>
      <c r="J127" s="938"/>
      <c r="K127" s="941"/>
      <c r="L127" s="595" t="str">
        <f>mergeValue(A127) &amp;"."&amp; mergeValue(B127)&amp;"."&amp; mergeValue(C127)</f>
        <v>1.1.1</v>
      </c>
      <c r="M127" s="549" t="s">
        <v>7</v>
      </c>
      <c r="N127" s="582"/>
      <c r="O127" s="1247"/>
      <c r="P127" s="1247"/>
      <c r="Q127" s="1247"/>
      <c r="R127" s="1247"/>
      <c r="S127" s="1247"/>
      <c r="T127" s="1247"/>
      <c r="U127" s="1247"/>
      <c r="V127" s="1247"/>
      <c r="W127" s="632" t="s">
        <v>634</v>
      </c>
      <c r="X127" s="587"/>
      <c r="Y127" s="587"/>
      <c r="Z127" s="587"/>
      <c r="AA127" s="587"/>
      <c r="AB127" s="587"/>
      <c r="AC127" s="587"/>
      <c r="AD127" s="587"/>
      <c r="AE127" s="587"/>
      <c r="AF127" s="587"/>
      <c r="AG127" s="587"/>
      <c r="AH127" s="587"/>
    </row>
    <row r="128" spans="1:40" s="525" customFormat="1" ht="22.5">
      <c r="A128" s="1235"/>
      <c r="B128" s="1235"/>
      <c r="C128" s="1235"/>
      <c r="D128" s="1235">
        <v>1</v>
      </c>
      <c r="E128" s="944"/>
      <c r="F128" s="944"/>
      <c r="G128" s="944"/>
      <c r="H128" s="944"/>
      <c r="I128" s="946"/>
      <c r="J128" s="938"/>
      <c r="K128" s="941"/>
      <c r="L128" s="595" t="str">
        <f>mergeValue(A128) &amp;"."&amp; mergeValue(B128)&amp;"."&amp; mergeValue(C128)&amp;"."&amp; mergeValue(D128)</f>
        <v>1.1.1.1</v>
      </c>
      <c r="M128" s="550" t="s">
        <v>22</v>
      </c>
      <c r="N128" s="582"/>
      <c r="O128" s="1247"/>
      <c r="P128" s="1247"/>
      <c r="Q128" s="1247"/>
      <c r="R128" s="1247"/>
      <c r="S128" s="1247"/>
      <c r="T128" s="1247"/>
      <c r="U128" s="1247"/>
      <c r="V128" s="1247"/>
      <c r="W128" s="632" t="s">
        <v>635</v>
      </c>
      <c r="X128" s="587"/>
      <c r="Y128" s="587"/>
      <c r="Z128" s="587"/>
      <c r="AA128" s="587"/>
      <c r="AB128" s="587"/>
      <c r="AC128" s="587"/>
      <c r="AD128" s="587"/>
      <c r="AE128" s="587"/>
      <c r="AF128" s="587"/>
      <c r="AG128" s="587"/>
      <c r="AH128" s="587"/>
    </row>
    <row r="129" spans="1:34" s="525" customFormat="1" ht="11.25" hidden="1" customHeight="1">
      <c r="A129" s="1235"/>
      <c r="B129" s="1235"/>
      <c r="C129" s="1235"/>
      <c r="D129" s="1235"/>
      <c r="E129" s="1235">
        <v>1</v>
      </c>
      <c r="F129" s="944"/>
      <c r="G129" s="944"/>
      <c r="H129" s="942">
        <v>1</v>
      </c>
      <c r="I129" s="1235">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5"/>
      <c r="B130" s="1235"/>
      <c r="C130" s="1235"/>
      <c r="D130" s="1235"/>
      <c r="E130" s="1235"/>
      <c r="F130" s="1235">
        <v>1</v>
      </c>
      <c r="G130" s="942"/>
      <c r="H130" s="942"/>
      <c r="I130" s="1235"/>
      <c r="J130" s="1235">
        <v>1</v>
      </c>
      <c r="K130" s="950"/>
      <c r="L130" s="595" t="str">
        <f>mergeValue(A130) &amp;"."&amp; mergeValue(B130)&amp;"."&amp; mergeValue(C130)&amp;"."&amp; mergeValue(D130)&amp;"."&amp;  mergeValue(F130)</f>
        <v>1.1.1.1.1</v>
      </c>
      <c r="M130" s="557" t="s">
        <v>10</v>
      </c>
      <c r="N130" s="583"/>
      <c r="O130" s="1237"/>
      <c r="P130" s="1237"/>
      <c r="Q130" s="1237"/>
      <c r="R130" s="1237"/>
      <c r="S130" s="1237"/>
      <c r="T130" s="1237"/>
      <c r="U130" s="1237"/>
      <c r="V130" s="1237"/>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35"/>
      <c r="B131" s="1235"/>
      <c r="C131" s="1235"/>
      <c r="D131" s="1235"/>
      <c r="E131" s="1235"/>
      <c r="F131" s="1235"/>
      <c r="G131" s="942">
        <v>1</v>
      </c>
      <c r="H131" s="942"/>
      <c r="I131" s="1235"/>
      <c r="J131" s="1235"/>
      <c r="K131" s="950">
        <v>1</v>
      </c>
      <c r="L131" s="595" t="str">
        <f>mergeValue(A131) &amp;"."&amp; mergeValue(B131)&amp;"."&amp; mergeValue(C131)&amp;"."&amp; mergeValue(D131)&amp;"."&amp; mergeValue(F131)&amp;"."&amp; mergeValue(G131)</f>
        <v>1.1.1.1.1.1</v>
      </c>
      <c r="M131" s="1071"/>
      <c r="N131" s="588"/>
      <c r="O131" s="564"/>
      <c r="P131" s="564"/>
      <c r="Q131" s="1095"/>
      <c r="R131" s="1245"/>
      <c r="S131" s="1231" t="s">
        <v>84</v>
      </c>
      <c r="T131" s="1245"/>
      <c r="U131" s="1231" t="s">
        <v>85</v>
      </c>
      <c r="V131" s="580"/>
      <c r="W131" s="1205" t="s">
        <v>660</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5"/>
      <c r="B132" s="1235"/>
      <c r="C132" s="1235"/>
      <c r="D132" s="1235"/>
      <c r="E132" s="1235"/>
      <c r="F132" s="1235"/>
      <c r="G132" s="942"/>
      <c r="H132" s="942"/>
      <c r="I132" s="1235"/>
      <c r="J132" s="1235"/>
      <c r="K132" s="950"/>
      <c r="L132" s="602"/>
      <c r="M132" s="648"/>
      <c r="N132" s="588"/>
      <c r="O132" s="564"/>
      <c r="P132" s="564"/>
      <c r="Q132" s="586" t="str">
        <f>R131 &amp; "-" &amp; T131</f>
        <v>-</v>
      </c>
      <c r="R132" s="1230"/>
      <c r="S132" s="1231"/>
      <c r="T132" s="1230"/>
      <c r="U132" s="1231"/>
      <c r="V132" s="580"/>
      <c r="W132" s="1205"/>
      <c r="X132" s="587"/>
      <c r="Y132" s="587"/>
      <c r="Z132" s="587"/>
      <c r="AA132" s="587"/>
      <c r="AB132" s="587"/>
      <c r="AC132" s="587"/>
      <c r="AD132" s="587"/>
      <c r="AE132" s="587"/>
      <c r="AF132" s="587"/>
      <c r="AG132" s="587"/>
      <c r="AH132" s="587"/>
    </row>
    <row r="133" spans="1:34" s="524" customFormat="1" ht="15" customHeight="1">
      <c r="A133" s="1235"/>
      <c r="B133" s="1235"/>
      <c r="C133" s="1235"/>
      <c r="D133" s="1235"/>
      <c r="E133" s="1235"/>
      <c r="F133" s="1235"/>
      <c r="G133" s="944"/>
      <c r="H133" s="942"/>
      <c r="I133" s="1235"/>
      <c r="J133" s="1235"/>
      <c r="K133" s="949"/>
      <c r="L133" s="540"/>
      <c r="M133" s="558" t="s">
        <v>25</v>
      </c>
      <c r="N133" s="553"/>
      <c r="O133" s="547"/>
      <c r="P133" s="547"/>
      <c r="Q133" s="547"/>
      <c r="R133" s="575"/>
      <c r="S133" s="566"/>
      <c r="T133" s="565"/>
      <c r="U133" s="553"/>
      <c r="V133" s="562"/>
      <c r="W133" s="1205"/>
      <c r="X133" s="589"/>
      <c r="Y133" s="589"/>
      <c r="Z133" s="589"/>
      <c r="AA133" s="589"/>
      <c r="AB133" s="589"/>
      <c r="AC133" s="589"/>
      <c r="AD133" s="589"/>
      <c r="AE133" s="589"/>
      <c r="AF133" s="589"/>
      <c r="AG133" s="589"/>
      <c r="AH133" s="589"/>
    </row>
    <row r="134" spans="1:34" s="524" customFormat="1" ht="15" customHeight="1">
      <c r="A134" s="1235"/>
      <c r="B134" s="1235"/>
      <c r="C134" s="1235"/>
      <c r="D134" s="1235"/>
      <c r="E134" s="1235"/>
      <c r="F134" s="944"/>
      <c r="G134" s="944"/>
      <c r="H134" s="942"/>
      <c r="I134" s="1235"/>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5"/>
      <c r="B135" s="1235"/>
      <c r="C135" s="1235"/>
      <c r="D135" s="1235"/>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5"/>
      <c r="B136" s="1235"/>
      <c r="C136" s="1235"/>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5"/>
      <c r="B137" s="1235"/>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5"/>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5">
        <v>1</v>
      </c>
      <c r="B143" s="960"/>
      <c r="C143" s="960"/>
      <c r="D143" s="960"/>
      <c r="E143" s="961"/>
      <c r="F143" s="962"/>
      <c r="G143" s="962"/>
      <c r="H143" s="962"/>
      <c r="I143" s="963"/>
      <c r="J143" s="958"/>
      <c r="K143" s="965"/>
      <c r="L143" s="595">
        <f>mergeValue(A143)</f>
        <v>1</v>
      </c>
      <c r="M143" s="643" t="s">
        <v>20</v>
      </c>
      <c r="N143" s="582"/>
      <c r="O143" s="1247"/>
      <c r="P143" s="1247"/>
      <c r="Q143" s="1247"/>
      <c r="R143" s="1247"/>
      <c r="S143" s="1247"/>
      <c r="T143" s="1247"/>
      <c r="U143" s="1247"/>
      <c r="V143" s="1247"/>
      <c r="W143" s="632" t="s">
        <v>659</v>
      </c>
      <c r="X143" s="587"/>
      <c r="Y143" s="587"/>
      <c r="Z143" s="587"/>
      <c r="AA143" s="587"/>
      <c r="AB143" s="587"/>
      <c r="AC143" s="587"/>
      <c r="AD143" s="587"/>
      <c r="AE143" s="587"/>
      <c r="AF143" s="587"/>
      <c r="AG143" s="587"/>
      <c r="AH143" s="587"/>
    </row>
    <row r="144" spans="1:34" s="525" customFormat="1" ht="22.5">
      <c r="A144" s="1235"/>
      <c r="B144" s="1235">
        <v>1</v>
      </c>
      <c r="C144" s="960"/>
      <c r="D144" s="960"/>
      <c r="E144" s="962"/>
      <c r="F144" s="962"/>
      <c r="G144" s="962"/>
      <c r="H144" s="962"/>
      <c r="I144" s="957"/>
      <c r="J144" s="956"/>
      <c r="K144" s="959"/>
      <c r="L144" s="595" t="str">
        <f>mergeValue(A144) &amp;"."&amp; mergeValue(B144)</f>
        <v>1.1</v>
      </c>
      <c r="M144" s="548" t="s">
        <v>16</v>
      </c>
      <c r="N144" s="582"/>
      <c r="O144" s="1247"/>
      <c r="P144" s="1247"/>
      <c r="Q144" s="1247"/>
      <c r="R144" s="1247"/>
      <c r="S144" s="1247"/>
      <c r="T144" s="1247"/>
      <c r="U144" s="1247"/>
      <c r="V144" s="1247"/>
      <c r="W144" s="632" t="s">
        <v>478</v>
      </c>
      <c r="X144" s="587"/>
      <c r="Y144" s="587"/>
      <c r="Z144" s="587"/>
      <c r="AA144" s="587"/>
      <c r="AB144" s="587"/>
      <c r="AC144" s="587"/>
      <c r="AD144" s="587"/>
      <c r="AE144" s="587"/>
      <c r="AF144" s="587"/>
      <c r="AG144" s="587"/>
      <c r="AH144" s="587"/>
    </row>
    <row r="145" spans="1:35" s="525" customFormat="1" ht="22.5">
      <c r="A145" s="1235"/>
      <c r="B145" s="1235"/>
      <c r="C145" s="1235">
        <v>1</v>
      </c>
      <c r="D145" s="960"/>
      <c r="E145" s="962"/>
      <c r="F145" s="962"/>
      <c r="G145" s="962"/>
      <c r="H145" s="962"/>
      <c r="I145" s="964"/>
      <c r="J145" s="956"/>
      <c r="K145" s="959"/>
      <c r="L145" s="595" t="str">
        <f>mergeValue(A145) &amp;"."&amp; mergeValue(B145)&amp;"."&amp; mergeValue(C145)</f>
        <v>1.1.1</v>
      </c>
      <c r="M145" s="549" t="s">
        <v>7</v>
      </c>
      <c r="N145" s="582"/>
      <c r="O145" s="1247"/>
      <c r="P145" s="1247"/>
      <c r="Q145" s="1247"/>
      <c r="R145" s="1247"/>
      <c r="S145" s="1247"/>
      <c r="T145" s="1247"/>
      <c r="U145" s="1247"/>
      <c r="V145" s="1247"/>
      <c r="W145" s="632" t="s">
        <v>634</v>
      </c>
      <c r="X145" s="587"/>
      <c r="Y145" s="587"/>
      <c r="Z145" s="587"/>
      <c r="AA145" s="587"/>
      <c r="AB145" s="587"/>
      <c r="AC145" s="587"/>
      <c r="AD145" s="587"/>
      <c r="AE145" s="587"/>
      <c r="AF145" s="587"/>
      <c r="AG145" s="587"/>
      <c r="AH145" s="587"/>
    </row>
    <row r="146" spans="1:35" s="525" customFormat="1" ht="22.5">
      <c r="A146" s="1235"/>
      <c r="B146" s="1235"/>
      <c r="C146" s="1235"/>
      <c r="D146" s="1235">
        <v>1</v>
      </c>
      <c r="E146" s="962"/>
      <c r="F146" s="962"/>
      <c r="G146" s="962"/>
      <c r="H146" s="962"/>
      <c r="I146" s="964"/>
      <c r="J146" s="956"/>
      <c r="K146" s="959"/>
      <c r="L146" s="595" t="str">
        <f>mergeValue(A146) &amp;"."&amp; mergeValue(B146)&amp;"."&amp; mergeValue(C146)&amp;"."&amp; mergeValue(D146)</f>
        <v>1.1.1.1</v>
      </c>
      <c r="M146" s="550" t="s">
        <v>22</v>
      </c>
      <c r="N146" s="582"/>
      <c r="O146" s="1247"/>
      <c r="P146" s="1247"/>
      <c r="Q146" s="1247"/>
      <c r="R146" s="1247"/>
      <c r="S146" s="1247"/>
      <c r="T146" s="1247"/>
      <c r="U146" s="1247"/>
      <c r="V146" s="1247"/>
      <c r="W146" s="632" t="s">
        <v>635</v>
      </c>
      <c r="X146" s="587"/>
      <c r="Y146" s="587"/>
      <c r="Z146" s="587"/>
      <c r="AA146" s="587"/>
      <c r="AB146" s="587"/>
      <c r="AC146" s="587"/>
      <c r="AD146" s="587"/>
      <c r="AE146" s="587"/>
      <c r="AF146" s="587"/>
      <c r="AG146" s="587"/>
      <c r="AH146" s="587"/>
    </row>
    <row r="147" spans="1:35" s="525" customFormat="1" ht="11.25" hidden="1" customHeight="1">
      <c r="A147" s="1235"/>
      <c r="B147" s="1235"/>
      <c r="C147" s="1235"/>
      <c r="D147" s="1235"/>
      <c r="E147" s="1235">
        <v>1</v>
      </c>
      <c r="F147" s="962"/>
      <c r="G147" s="962"/>
      <c r="H147" s="960">
        <v>1</v>
      </c>
      <c r="I147" s="1235">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5"/>
      <c r="B148" s="1235"/>
      <c r="C148" s="1235"/>
      <c r="D148" s="1235"/>
      <c r="E148" s="1235"/>
      <c r="F148" s="1235">
        <v>1</v>
      </c>
      <c r="G148" s="960"/>
      <c r="H148" s="960"/>
      <c r="I148" s="1235"/>
      <c r="J148" s="1235">
        <v>1</v>
      </c>
      <c r="K148" s="968"/>
      <c r="L148" s="595" t="str">
        <f>mergeValue(A148) &amp;"."&amp; mergeValue(B148)&amp;"."&amp; mergeValue(C148)&amp;"."&amp; mergeValue(D148)&amp;"."&amp;  mergeValue(F148)</f>
        <v>1.1.1.1.1</v>
      </c>
      <c r="M148" s="557" t="s">
        <v>10</v>
      </c>
      <c r="N148" s="583"/>
      <c r="O148" s="1237"/>
      <c r="P148" s="1237"/>
      <c r="Q148" s="1237"/>
      <c r="R148" s="1237"/>
      <c r="S148" s="1237"/>
      <c r="T148" s="1237"/>
      <c r="U148" s="1237"/>
      <c r="V148" s="1237"/>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35"/>
      <c r="B149" s="1235"/>
      <c r="C149" s="1235"/>
      <c r="D149" s="1235"/>
      <c r="E149" s="1235"/>
      <c r="F149" s="1235"/>
      <c r="G149" s="960">
        <v>1</v>
      </c>
      <c r="H149" s="960"/>
      <c r="I149" s="1235"/>
      <c r="J149" s="1235"/>
      <c r="K149" s="968">
        <v>1</v>
      </c>
      <c r="L149" s="595" t="str">
        <f>mergeValue(A149) &amp;"."&amp; mergeValue(B149)&amp;"."&amp; mergeValue(C149)&amp;"."&amp; mergeValue(D149)&amp;"."&amp; mergeValue(F149)&amp;"."&amp; mergeValue(G149)</f>
        <v>1.1.1.1.1.1</v>
      </c>
      <c r="M149" s="1071"/>
      <c r="N149" s="588"/>
      <c r="O149" s="564"/>
      <c r="P149" s="564"/>
      <c r="Q149" s="1095"/>
      <c r="R149" s="1245"/>
      <c r="S149" s="1231" t="s">
        <v>84</v>
      </c>
      <c r="T149" s="1245"/>
      <c r="U149" s="1231" t="s">
        <v>85</v>
      </c>
      <c r="V149" s="580"/>
      <c r="W149" s="1205"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5"/>
      <c r="B150" s="1235"/>
      <c r="C150" s="1235"/>
      <c r="D150" s="1235"/>
      <c r="E150" s="1235"/>
      <c r="F150" s="1235"/>
      <c r="G150" s="960"/>
      <c r="H150" s="960"/>
      <c r="I150" s="1235"/>
      <c r="J150" s="1235"/>
      <c r="K150" s="968"/>
      <c r="L150" s="602"/>
      <c r="M150" s="648"/>
      <c r="N150" s="588"/>
      <c r="O150" s="564"/>
      <c r="P150" s="564"/>
      <c r="Q150" s="586" t="str">
        <f>R149 &amp; "-" &amp; T149</f>
        <v>-</v>
      </c>
      <c r="R150" s="1230"/>
      <c r="S150" s="1231"/>
      <c r="T150" s="1230"/>
      <c r="U150" s="1231"/>
      <c r="V150" s="580"/>
      <c r="W150" s="1205"/>
      <c r="X150" s="587"/>
      <c r="Y150" s="587"/>
      <c r="Z150" s="587"/>
      <c r="AA150" s="587"/>
      <c r="AB150" s="587"/>
      <c r="AC150" s="587"/>
      <c r="AD150" s="587"/>
      <c r="AE150" s="587"/>
      <c r="AF150" s="587"/>
      <c r="AG150" s="587"/>
      <c r="AH150" s="587"/>
    </row>
    <row r="151" spans="1:35" s="524" customFormat="1" ht="15" customHeight="1">
      <c r="A151" s="1235"/>
      <c r="B151" s="1235"/>
      <c r="C151" s="1235"/>
      <c r="D151" s="1235"/>
      <c r="E151" s="1235"/>
      <c r="F151" s="1235"/>
      <c r="G151" s="962"/>
      <c r="H151" s="960"/>
      <c r="I151" s="1235"/>
      <c r="J151" s="1235"/>
      <c r="K151" s="967"/>
      <c r="L151" s="540"/>
      <c r="M151" s="558" t="s">
        <v>25</v>
      </c>
      <c r="N151" s="553"/>
      <c r="O151" s="547"/>
      <c r="P151" s="547"/>
      <c r="Q151" s="547"/>
      <c r="R151" s="575"/>
      <c r="S151" s="566"/>
      <c r="T151" s="565"/>
      <c r="U151" s="553"/>
      <c r="V151" s="562"/>
      <c r="W151" s="1205"/>
      <c r="X151" s="589"/>
      <c r="Y151" s="589"/>
      <c r="Z151" s="589"/>
      <c r="AA151" s="589"/>
      <c r="AB151" s="589"/>
      <c r="AC151" s="589"/>
      <c r="AD151" s="589"/>
      <c r="AE151" s="589"/>
      <c r="AF151" s="589"/>
      <c r="AG151" s="589"/>
      <c r="AH151" s="589"/>
    </row>
    <row r="152" spans="1:35" s="524" customFormat="1" ht="15" customHeight="1">
      <c r="A152" s="1235"/>
      <c r="B152" s="1235"/>
      <c r="C152" s="1235"/>
      <c r="D152" s="1235"/>
      <c r="E152" s="1235"/>
      <c r="F152" s="962"/>
      <c r="G152" s="962"/>
      <c r="H152" s="960"/>
      <c r="I152" s="1235"/>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5"/>
      <c r="B153" s="1235"/>
      <c r="C153" s="1235"/>
      <c r="D153" s="1235"/>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5"/>
      <c r="B154" s="1235"/>
      <c r="C154" s="1235"/>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5"/>
      <c r="B155" s="1235"/>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5"/>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5">
        <v>1</v>
      </c>
      <c r="B161" s="903"/>
      <c r="C161" s="903"/>
      <c r="D161" s="903"/>
      <c r="E161" s="904"/>
      <c r="F161" s="905"/>
      <c r="G161" s="905"/>
      <c r="H161" s="905"/>
      <c r="I161" s="906"/>
      <c r="J161" s="901"/>
      <c r="K161" s="908"/>
      <c r="L161" s="595">
        <f>mergeValue(A161)</f>
        <v>1</v>
      </c>
      <c r="M161" s="643" t="s">
        <v>20</v>
      </c>
      <c r="N161" s="582"/>
      <c r="O161" s="1292"/>
      <c r="P161" s="1293"/>
      <c r="Q161" s="1293"/>
      <c r="R161" s="1293"/>
      <c r="S161" s="1293"/>
      <c r="T161" s="1293"/>
      <c r="U161" s="1293"/>
      <c r="V161" s="1294"/>
      <c r="W161" s="632" t="s">
        <v>477</v>
      </c>
      <c r="X161" s="587"/>
      <c r="Y161" s="587"/>
      <c r="Z161" s="587"/>
      <c r="AA161" s="587"/>
      <c r="AB161" s="587"/>
      <c r="AC161" s="587"/>
      <c r="AD161" s="587"/>
      <c r="AE161" s="587"/>
      <c r="AF161" s="587"/>
      <c r="AG161" s="587"/>
    </row>
    <row r="162" spans="1:33" s="525" customFormat="1" ht="22.5">
      <c r="A162" s="1235"/>
      <c r="B162" s="1235">
        <v>1</v>
      </c>
      <c r="C162" s="903"/>
      <c r="D162" s="903"/>
      <c r="E162" s="905"/>
      <c r="F162" s="905"/>
      <c r="G162" s="905"/>
      <c r="H162" s="905"/>
      <c r="I162" s="900"/>
      <c r="J162" s="899"/>
      <c r="K162" s="902"/>
      <c r="L162" s="595" t="str">
        <f>mergeValue(A162) &amp;"."&amp; mergeValue(B162)</f>
        <v>1.1</v>
      </c>
      <c r="M162" s="548" t="s">
        <v>16</v>
      </c>
      <c r="N162" s="582"/>
      <c r="O162" s="1292"/>
      <c r="P162" s="1293"/>
      <c r="Q162" s="1293"/>
      <c r="R162" s="1293"/>
      <c r="S162" s="1293"/>
      <c r="T162" s="1293"/>
      <c r="U162" s="1293"/>
      <c r="V162" s="1294"/>
      <c r="W162" s="632" t="s">
        <v>478</v>
      </c>
      <c r="X162" s="587"/>
      <c r="Y162" s="587"/>
      <c r="Z162" s="587"/>
      <c r="AA162" s="587"/>
      <c r="AB162" s="587"/>
      <c r="AC162" s="587"/>
      <c r="AD162" s="587"/>
      <c r="AE162" s="587"/>
      <c r="AF162" s="587"/>
      <c r="AG162" s="587"/>
    </row>
    <row r="163" spans="1:33" s="525" customFormat="1" ht="22.5">
      <c r="A163" s="1235"/>
      <c r="B163" s="1235"/>
      <c r="C163" s="1235">
        <v>1</v>
      </c>
      <c r="D163" s="903"/>
      <c r="E163" s="905"/>
      <c r="F163" s="905"/>
      <c r="G163" s="905"/>
      <c r="H163" s="905"/>
      <c r="I163" s="907"/>
      <c r="J163" s="899"/>
      <c r="K163" s="902"/>
      <c r="L163" s="595" t="str">
        <f>mergeValue(A163) &amp;"."&amp; mergeValue(B163)&amp;"."&amp; mergeValue(C163)</f>
        <v>1.1.1</v>
      </c>
      <c r="M163" s="549" t="s">
        <v>7</v>
      </c>
      <c r="N163" s="582"/>
      <c r="O163" s="1292"/>
      <c r="P163" s="1293"/>
      <c r="Q163" s="1293"/>
      <c r="R163" s="1293"/>
      <c r="S163" s="1293"/>
      <c r="T163" s="1293"/>
      <c r="U163" s="1293"/>
      <c r="V163" s="1294"/>
      <c r="W163" s="632" t="s">
        <v>634</v>
      </c>
      <c r="X163" s="587"/>
      <c r="Y163" s="587"/>
      <c r="Z163" s="587"/>
      <c r="AA163" s="587"/>
      <c r="AB163" s="587"/>
      <c r="AC163" s="587"/>
      <c r="AD163" s="587"/>
      <c r="AE163" s="587"/>
      <c r="AF163" s="587"/>
      <c r="AG163" s="587"/>
    </row>
    <row r="164" spans="1:33" s="525" customFormat="1" ht="22.5">
      <c r="A164" s="1235"/>
      <c r="B164" s="1235"/>
      <c r="C164" s="1235"/>
      <c r="D164" s="1235">
        <v>1</v>
      </c>
      <c r="E164" s="905"/>
      <c r="F164" s="905"/>
      <c r="G164" s="905"/>
      <c r="H164" s="905"/>
      <c r="I164" s="907"/>
      <c r="J164" s="899"/>
      <c r="K164" s="902"/>
      <c r="L164" s="595" t="str">
        <f>mergeValue(A164) &amp;"."&amp; mergeValue(B164)&amp;"."&amp; mergeValue(C164)&amp;"."&amp; mergeValue(D164)</f>
        <v>1.1.1.1</v>
      </c>
      <c r="M164" s="550" t="s">
        <v>22</v>
      </c>
      <c r="N164" s="582"/>
      <c r="O164" s="1292"/>
      <c r="P164" s="1293"/>
      <c r="Q164" s="1293"/>
      <c r="R164" s="1293"/>
      <c r="S164" s="1293"/>
      <c r="T164" s="1293"/>
      <c r="U164" s="1293"/>
      <c r="V164" s="1294"/>
      <c r="W164" s="632" t="s">
        <v>635</v>
      </c>
      <c r="X164" s="587"/>
      <c r="Y164" s="587"/>
      <c r="Z164" s="587"/>
      <c r="AA164" s="587"/>
      <c r="AB164" s="587"/>
      <c r="AC164" s="587"/>
      <c r="AD164" s="587"/>
      <c r="AE164" s="587"/>
      <c r="AF164" s="587"/>
      <c r="AG164" s="587"/>
    </row>
    <row r="165" spans="1:33" s="525" customFormat="1" ht="101.25">
      <c r="A165" s="1235"/>
      <c r="B165" s="1235"/>
      <c r="C165" s="1235"/>
      <c r="D165" s="1235"/>
      <c r="E165" s="1235">
        <v>1</v>
      </c>
      <c r="F165" s="905"/>
      <c r="G165" s="905"/>
      <c r="H165" s="903">
        <v>1</v>
      </c>
      <c r="I165" s="1235">
        <v>1</v>
      </c>
      <c r="J165" s="905"/>
      <c r="K165" s="910"/>
      <c r="L165" s="595" t="str">
        <f>mergeValue(A165) &amp;"."&amp; mergeValue(B165)&amp;"."&amp; mergeValue(C165)&amp;"."&amp; mergeValue(D165)&amp;"."&amp; mergeValue(E165)</f>
        <v>1.1.1.1.1</v>
      </c>
      <c r="M165" s="556" t="s">
        <v>9</v>
      </c>
      <c r="N165" s="583"/>
      <c r="O165" s="1238"/>
      <c r="P165" s="1239"/>
      <c r="Q165" s="1239"/>
      <c r="R165" s="1239"/>
      <c r="S165" s="1239"/>
      <c r="T165" s="1239"/>
      <c r="U165" s="1239"/>
      <c r="V165" s="1240"/>
      <c r="W165" s="632" t="s">
        <v>639</v>
      </c>
      <c r="X165" s="587"/>
      <c r="Y165" s="587"/>
      <c r="Z165" s="587"/>
      <c r="AA165" s="587"/>
      <c r="AB165" s="587"/>
      <c r="AC165" s="587"/>
      <c r="AD165" s="587"/>
      <c r="AE165" s="587"/>
      <c r="AF165" s="587"/>
      <c r="AG165" s="587"/>
    </row>
    <row r="166" spans="1:33" s="525" customFormat="1" ht="90">
      <c r="A166" s="1235"/>
      <c r="B166" s="1235"/>
      <c r="C166" s="1235"/>
      <c r="D166" s="1235"/>
      <c r="E166" s="1235"/>
      <c r="F166" s="1235">
        <v>1</v>
      </c>
      <c r="G166" s="903"/>
      <c r="H166" s="903"/>
      <c r="I166" s="1235"/>
      <c r="J166" s="1235">
        <v>1</v>
      </c>
      <c r="K166" s="911"/>
      <c r="L166" s="595" t="str">
        <f>mergeValue(A166) &amp;"."&amp; mergeValue(B166)&amp;"."&amp; mergeValue(C166)&amp;"."&amp; mergeValue(D166)&amp;"."&amp; mergeValue(E166)&amp;"."&amp; mergeValue(F166)</f>
        <v>1.1.1.1.1.1</v>
      </c>
      <c r="M166" s="557" t="s">
        <v>10</v>
      </c>
      <c r="N166" s="583"/>
      <c r="O166" s="1238"/>
      <c r="P166" s="1239"/>
      <c r="Q166" s="1239"/>
      <c r="R166" s="1239"/>
      <c r="S166" s="1239"/>
      <c r="T166" s="1239"/>
      <c r="U166" s="1239"/>
      <c r="V166" s="1240"/>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35"/>
      <c r="B167" s="1235"/>
      <c r="C167" s="1235"/>
      <c r="D167" s="1235"/>
      <c r="E167" s="1235"/>
      <c r="F167" s="1235"/>
      <c r="G167" s="903">
        <v>1</v>
      </c>
      <c r="H167" s="903"/>
      <c r="I167" s="1235"/>
      <c r="J167" s="1235"/>
      <c r="K167" s="911">
        <v>1</v>
      </c>
      <c r="L167" s="595" t="str">
        <f>mergeValue(A167) &amp;"."&amp; mergeValue(B167)&amp;"."&amp; mergeValue(C167)&amp;"."&amp; mergeValue(D167)&amp;"."&amp; mergeValue(E167)&amp;"."&amp; mergeValue(F167)&amp;"."&amp; mergeValue(G167)</f>
        <v>1.1.1.1.1.1.1</v>
      </c>
      <c r="M167" s="1071"/>
      <c r="N167" s="588"/>
      <c r="O167" s="1080"/>
      <c r="P167" s="564"/>
      <c r="Q167" s="564"/>
      <c r="R167" s="1245"/>
      <c r="S167" s="1231" t="s">
        <v>84</v>
      </c>
      <c r="T167" s="1245"/>
      <c r="U167" s="1231" t="s">
        <v>84</v>
      </c>
      <c r="V167" s="580"/>
      <c r="W167" s="1205"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35"/>
      <c r="B168" s="1235"/>
      <c r="C168" s="1235"/>
      <c r="D168" s="1235"/>
      <c r="E168" s="1235"/>
      <c r="F168" s="1235"/>
      <c r="G168" s="903"/>
      <c r="H168" s="903"/>
      <c r="I168" s="1235"/>
      <c r="J168" s="1235"/>
      <c r="K168" s="911"/>
      <c r="L168" s="602"/>
      <c r="M168" s="648"/>
      <c r="N168" s="588"/>
      <c r="O168" s="586"/>
      <c r="P168" s="564"/>
      <c r="Q168" s="586" t="str">
        <f>R167 &amp; "-" &amp; T167</f>
        <v>-</v>
      </c>
      <c r="R168" s="1230"/>
      <c r="S168" s="1231"/>
      <c r="T168" s="1230"/>
      <c r="U168" s="1231"/>
      <c r="V168" s="580"/>
      <c r="W168" s="1205"/>
      <c r="X168" s="587"/>
      <c r="Y168" s="587"/>
      <c r="Z168" s="587"/>
      <c r="AA168" s="587"/>
      <c r="AB168" s="587"/>
      <c r="AC168" s="587"/>
      <c r="AD168" s="587"/>
      <c r="AE168" s="587"/>
      <c r="AF168" s="587"/>
      <c r="AG168" s="587"/>
    </row>
    <row r="169" spans="1:33" s="524" customFormat="1" ht="15" customHeight="1">
      <c r="A169" s="1235"/>
      <c r="B169" s="1235"/>
      <c r="C169" s="1235"/>
      <c r="D169" s="1235"/>
      <c r="E169" s="1235"/>
      <c r="F169" s="1235"/>
      <c r="G169" s="905"/>
      <c r="H169" s="903"/>
      <c r="I169" s="1235"/>
      <c r="J169" s="1235"/>
      <c r="K169" s="910"/>
      <c r="L169" s="540"/>
      <c r="M169" s="559" t="s">
        <v>25</v>
      </c>
      <c r="N169" s="553"/>
      <c r="O169" s="547"/>
      <c r="P169" s="547"/>
      <c r="Q169" s="547"/>
      <c r="R169" s="575"/>
      <c r="S169" s="566"/>
      <c r="T169" s="565"/>
      <c r="U169" s="553"/>
      <c r="V169" s="562"/>
      <c r="W169" s="1205"/>
      <c r="X169" s="589"/>
      <c r="Y169" s="589"/>
      <c r="Z169" s="589"/>
      <c r="AA169" s="589"/>
      <c r="AB169" s="589"/>
      <c r="AC169" s="589"/>
      <c r="AD169" s="589"/>
      <c r="AE169" s="589"/>
      <c r="AF169" s="589"/>
      <c r="AG169" s="589"/>
    </row>
    <row r="170" spans="1:33" s="524" customFormat="1" ht="15" customHeight="1">
      <c r="A170" s="1235"/>
      <c r="B170" s="1235"/>
      <c r="C170" s="1235"/>
      <c r="D170" s="1235"/>
      <c r="E170" s="1235"/>
      <c r="F170" s="905"/>
      <c r="G170" s="905"/>
      <c r="H170" s="903"/>
      <c r="I170" s="1235"/>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5"/>
      <c r="B171" s="1235"/>
      <c r="C171" s="1235"/>
      <c r="D171" s="1235"/>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5"/>
      <c r="B172" s="1235"/>
      <c r="C172" s="1235"/>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5"/>
      <c r="B173" s="1235"/>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5"/>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5">
        <v>1</v>
      </c>
      <c r="B179" s="982"/>
      <c r="C179" s="982"/>
      <c r="D179" s="982"/>
      <c r="E179" s="982"/>
      <c r="F179" s="982"/>
      <c r="G179" s="983"/>
      <c r="H179" s="983"/>
      <c r="I179" s="985"/>
      <c r="J179" s="977"/>
      <c r="K179" s="977"/>
      <c r="L179" s="726">
        <f>mergeValue(A179)</f>
        <v>1</v>
      </c>
      <c r="M179" s="643" t="s">
        <v>20</v>
      </c>
      <c r="N179" s="718"/>
      <c r="O179" s="1292"/>
      <c r="P179" s="1293"/>
      <c r="Q179" s="1293"/>
      <c r="R179" s="1293"/>
      <c r="S179" s="1293"/>
      <c r="T179" s="1293"/>
      <c r="U179" s="1293"/>
      <c r="V179" s="1293"/>
      <c r="W179" s="1294"/>
      <c r="X179" s="719" t="s">
        <v>477</v>
      </c>
      <c r="Y179" s="721"/>
      <c r="Z179" s="721"/>
      <c r="AA179" s="721"/>
      <c r="AB179" s="721"/>
      <c r="AC179" s="721"/>
      <c r="AD179" s="721"/>
      <c r="AE179" s="721"/>
      <c r="AF179" s="721"/>
      <c r="AG179" s="721"/>
    </row>
    <row r="180" spans="1:47" s="687" customFormat="1" ht="22.5">
      <c r="A180" s="1235"/>
      <c r="B180" s="1235">
        <v>1</v>
      </c>
      <c r="C180" s="982"/>
      <c r="D180" s="982"/>
      <c r="E180" s="982"/>
      <c r="F180" s="982"/>
      <c r="G180" s="987"/>
      <c r="H180" s="984"/>
      <c r="I180" s="989"/>
      <c r="J180" s="974"/>
      <c r="K180" s="973"/>
      <c r="L180" s="726" t="str">
        <f>mergeValue(A180) &amp;"."&amp; mergeValue(B180)</f>
        <v>1.1</v>
      </c>
      <c r="M180" s="694" t="s">
        <v>16</v>
      </c>
      <c r="N180" s="718"/>
      <c r="O180" s="1292"/>
      <c r="P180" s="1293"/>
      <c r="Q180" s="1293"/>
      <c r="R180" s="1293"/>
      <c r="S180" s="1293"/>
      <c r="T180" s="1293"/>
      <c r="U180" s="1293"/>
      <c r="V180" s="1293"/>
      <c r="W180" s="1294"/>
      <c r="X180" s="719" t="s">
        <v>478</v>
      </c>
      <c r="Y180" s="721"/>
      <c r="Z180" s="721"/>
      <c r="AA180" s="721"/>
      <c r="AB180" s="721"/>
      <c r="AC180" s="721"/>
      <c r="AD180" s="721"/>
      <c r="AE180" s="721"/>
      <c r="AF180" s="721"/>
      <c r="AG180" s="721"/>
    </row>
    <row r="181" spans="1:47" s="687" customFormat="1" ht="22.5">
      <c r="A181" s="1235"/>
      <c r="B181" s="1235"/>
      <c r="C181" s="1235">
        <v>1</v>
      </c>
      <c r="D181" s="982"/>
      <c r="E181" s="982"/>
      <c r="F181" s="982"/>
      <c r="G181" s="987"/>
      <c r="H181" s="984"/>
      <c r="I181" s="990"/>
      <c r="J181" s="974"/>
      <c r="K181" s="973"/>
      <c r="L181" s="726" t="str">
        <f>mergeValue(A181) &amp;"."&amp; mergeValue(B181)&amp;"."&amp; mergeValue(C181)</f>
        <v>1.1.1</v>
      </c>
      <c r="M181" s="695" t="s">
        <v>7</v>
      </c>
      <c r="N181" s="718"/>
      <c r="O181" s="1292"/>
      <c r="P181" s="1293"/>
      <c r="Q181" s="1293"/>
      <c r="R181" s="1293"/>
      <c r="S181" s="1293"/>
      <c r="T181" s="1293"/>
      <c r="U181" s="1293"/>
      <c r="V181" s="1293"/>
      <c r="W181" s="1294"/>
      <c r="X181" s="719" t="s">
        <v>634</v>
      </c>
      <c r="Y181" s="721"/>
      <c r="Z181" s="721"/>
      <c r="AA181" s="721"/>
      <c r="AB181" s="721"/>
      <c r="AC181" s="721"/>
      <c r="AD181" s="721"/>
      <c r="AE181" s="721"/>
      <c r="AF181" s="721"/>
      <c r="AG181" s="721"/>
    </row>
    <row r="182" spans="1:47" s="687" customFormat="1" ht="22.5">
      <c r="A182" s="1235"/>
      <c r="B182" s="1235"/>
      <c r="C182" s="1235"/>
      <c r="D182" s="1235">
        <v>1</v>
      </c>
      <c r="E182" s="982"/>
      <c r="F182" s="982"/>
      <c r="G182" s="987"/>
      <c r="H182" s="984"/>
      <c r="I182" s="990"/>
      <c r="J182" s="988"/>
      <c r="K182" s="973"/>
      <c r="L182" s="726" t="str">
        <f>mergeValue(A182) &amp;"."&amp; mergeValue(B182)&amp;"."&amp; mergeValue(C182)&amp;"."&amp; mergeValue(D182)</f>
        <v>1.1.1.1</v>
      </c>
      <c r="M182" s="696" t="s">
        <v>22</v>
      </c>
      <c r="N182" s="718"/>
      <c r="O182" s="1292"/>
      <c r="P182" s="1293"/>
      <c r="Q182" s="1293"/>
      <c r="R182" s="1293"/>
      <c r="S182" s="1293"/>
      <c r="T182" s="1293"/>
      <c r="U182" s="1293"/>
      <c r="V182" s="1293"/>
      <c r="W182" s="1294"/>
      <c r="X182" s="719" t="s">
        <v>688</v>
      </c>
      <c r="Y182" s="721"/>
      <c r="Z182" s="721"/>
      <c r="AA182" s="721"/>
      <c r="AB182" s="721"/>
      <c r="AC182" s="721"/>
      <c r="AD182" s="721"/>
      <c r="AE182" s="721"/>
      <c r="AF182" s="721"/>
      <c r="AG182" s="721"/>
    </row>
    <row r="183" spans="1:47" s="687" customFormat="1" ht="56.25" customHeight="1">
      <c r="A183" s="1235"/>
      <c r="B183" s="1235"/>
      <c r="C183" s="1235"/>
      <c r="D183" s="1235"/>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35"/>
      <c r="B184" s="1235"/>
      <c r="C184" s="1235"/>
      <c r="D184" s="1235"/>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5"/>
      <c r="B185" s="1235"/>
      <c r="C185" s="1235"/>
      <c r="D185" s="1235"/>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5"/>
      <c r="B186" s="1235"/>
      <c r="C186" s="1235"/>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5"/>
      <c r="B187" s="1235"/>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5"/>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5">
        <v>1</v>
      </c>
      <c r="B193" s="1017"/>
      <c r="C193" s="1017"/>
      <c r="D193" s="1017"/>
      <c r="E193" s="1017"/>
      <c r="F193" s="1010"/>
      <c r="G193" s="1016"/>
      <c r="H193" s="1016"/>
      <c r="I193" s="998"/>
      <c r="J193" s="997"/>
      <c r="K193" s="997"/>
      <c r="L193" s="726">
        <f>mergeValue(A193)</f>
        <v>1</v>
      </c>
      <c r="M193" s="643" t="s">
        <v>20</v>
      </c>
      <c r="N193" s="1324"/>
      <c r="O193" s="1325"/>
      <c r="P193" s="1325"/>
      <c r="Q193" s="1325"/>
      <c r="R193" s="1325"/>
      <c r="S193" s="1325"/>
      <c r="T193" s="1325"/>
      <c r="U193" s="1325"/>
      <c r="V193" s="1325"/>
      <c r="W193" s="1325"/>
      <c r="X193" s="1325"/>
      <c r="Y193" s="1325"/>
      <c r="Z193" s="1325"/>
      <c r="AA193" s="1325"/>
      <c r="AB193" s="1325"/>
      <c r="AC193" s="1325"/>
      <c r="AD193" s="1325"/>
      <c r="AE193" s="1325"/>
      <c r="AF193" s="1326"/>
      <c r="AG193" s="719" t="s">
        <v>477</v>
      </c>
      <c r="AH193" s="721"/>
      <c r="AI193" s="721"/>
      <c r="AJ193" s="721"/>
      <c r="AK193" s="721"/>
      <c r="AL193" s="721"/>
      <c r="AM193" s="721"/>
      <c r="AN193" s="721"/>
      <c r="AO193" s="721"/>
      <c r="AP193" s="721"/>
      <c r="AQ193" s="721"/>
      <c r="AR193" s="721"/>
    </row>
    <row r="194" spans="1:46" s="687" customFormat="1" ht="22.5">
      <c r="A194" s="1235"/>
      <c r="B194" s="1235">
        <v>1</v>
      </c>
      <c r="C194" s="1017"/>
      <c r="D194" s="1017"/>
      <c r="E194" s="1017"/>
      <c r="F194" s="1010"/>
      <c r="G194" s="1019"/>
      <c r="H194" s="1020"/>
      <c r="I194" s="999"/>
      <c r="J194" s="994"/>
      <c r="K194" s="992"/>
      <c r="L194" s="726" t="str">
        <f>mergeValue(A194) &amp;"."&amp; mergeValue(B194)</f>
        <v>1.1</v>
      </c>
      <c r="M194" s="694" t="s">
        <v>16</v>
      </c>
      <c r="N194" s="1321"/>
      <c r="O194" s="1322"/>
      <c r="P194" s="1322"/>
      <c r="Q194" s="1322"/>
      <c r="R194" s="1322"/>
      <c r="S194" s="1322"/>
      <c r="T194" s="1322"/>
      <c r="U194" s="1322"/>
      <c r="V194" s="1322"/>
      <c r="W194" s="1322"/>
      <c r="X194" s="1322"/>
      <c r="Y194" s="1322"/>
      <c r="Z194" s="1322"/>
      <c r="AA194" s="1322"/>
      <c r="AB194" s="1322"/>
      <c r="AC194" s="1322"/>
      <c r="AD194" s="1322"/>
      <c r="AE194" s="1322"/>
      <c r="AF194" s="1323"/>
      <c r="AG194" s="719" t="s">
        <v>478</v>
      </c>
      <c r="AH194" s="721"/>
      <c r="AI194" s="721"/>
      <c r="AJ194" s="721"/>
      <c r="AK194" s="721"/>
      <c r="AL194" s="721"/>
      <c r="AM194" s="721"/>
      <c r="AN194" s="721"/>
      <c r="AO194" s="721"/>
      <c r="AP194" s="721"/>
      <c r="AQ194" s="721"/>
      <c r="AR194" s="721"/>
    </row>
    <row r="195" spans="1:46" s="687" customFormat="1" ht="22.5">
      <c r="A195" s="1235"/>
      <c r="B195" s="1235"/>
      <c r="C195" s="1235">
        <v>1</v>
      </c>
      <c r="D195" s="1017"/>
      <c r="E195" s="1017"/>
      <c r="F195" s="1010"/>
      <c r="G195" s="1019"/>
      <c r="H195" s="1020"/>
      <c r="I195" s="999"/>
      <c r="J195" s="994"/>
      <c r="K195" s="992"/>
      <c r="L195" s="726" t="str">
        <f>mergeValue(A195) &amp;"."&amp; mergeValue(B195)&amp;"."&amp; mergeValue(C195)</f>
        <v>1.1.1</v>
      </c>
      <c r="M195" s="695" t="s">
        <v>7</v>
      </c>
      <c r="N195" s="1321"/>
      <c r="O195" s="1322"/>
      <c r="P195" s="1322"/>
      <c r="Q195" s="1322"/>
      <c r="R195" s="1322"/>
      <c r="S195" s="1322"/>
      <c r="T195" s="1322"/>
      <c r="U195" s="1322"/>
      <c r="V195" s="1322"/>
      <c r="W195" s="1322"/>
      <c r="X195" s="1322"/>
      <c r="Y195" s="1322"/>
      <c r="Z195" s="1322"/>
      <c r="AA195" s="1322"/>
      <c r="AB195" s="1322"/>
      <c r="AC195" s="1322"/>
      <c r="AD195" s="1322"/>
      <c r="AE195" s="1322"/>
      <c r="AF195" s="1323"/>
      <c r="AG195" s="719" t="s">
        <v>634</v>
      </c>
      <c r="AH195" s="721"/>
      <c r="AI195" s="721"/>
      <c r="AJ195" s="721"/>
      <c r="AK195" s="721"/>
      <c r="AL195" s="721"/>
      <c r="AM195" s="721"/>
      <c r="AN195" s="721"/>
      <c r="AO195" s="721"/>
      <c r="AP195" s="721"/>
      <c r="AQ195" s="721"/>
      <c r="AR195" s="721"/>
    </row>
    <row r="196" spans="1:46" s="687" customFormat="1" ht="15" customHeight="1">
      <c r="A196" s="1235"/>
      <c r="B196" s="1235"/>
      <c r="C196" s="1235"/>
      <c r="D196" s="1235">
        <v>1</v>
      </c>
      <c r="E196" s="1017"/>
      <c r="F196" s="1010"/>
      <c r="G196" s="1019"/>
      <c r="H196" s="1020"/>
      <c r="I196" s="999"/>
      <c r="J196" s="994"/>
      <c r="K196" s="992"/>
      <c r="L196" s="726" t="str">
        <f>mergeValue(A196) &amp;"."&amp; mergeValue(B196)&amp;"."&amp; mergeValue(C196)&amp;"."&amp; mergeValue(D196)</f>
        <v>1.1.1.1</v>
      </c>
      <c r="M196" s="696" t="s">
        <v>22</v>
      </c>
      <c r="N196" s="1321"/>
      <c r="O196" s="1322"/>
      <c r="P196" s="1322"/>
      <c r="Q196" s="1322"/>
      <c r="R196" s="1322"/>
      <c r="S196" s="1322"/>
      <c r="T196" s="1322"/>
      <c r="U196" s="1322"/>
      <c r="V196" s="1322"/>
      <c r="W196" s="1322"/>
      <c r="X196" s="1322"/>
      <c r="Y196" s="1322"/>
      <c r="Z196" s="1322"/>
      <c r="AA196" s="1322"/>
      <c r="AB196" s="1322"/>
      <c r="AC196" s="1322"/>
      <c r="AD196" s="1322"/>
      <c r="AE196" s="1322"/>
      <c r="AF196" s="1323"/>
      <c r="AG196" s="719" t="s">
        <v>681</v>
      </c>
      <c r="AH196" s="721"/>
      <c r="AI196" s="721"/>
      <c r="AJ196" s="721"/>
      <c r="AK196" s="721"/>
      <c r="AL196" s="721"/>
      <c r="AM196" s="721"/>
      <c r="AN196" s="721"/>
      <c r="AO196" s="721"/>
      <c r="AP196" s="721"/>
      <c r="AQ196" s="721"/>
      <c r="AR196" s="721"/>
    </row>
    <row r="197" spans="1:46" s="687" customFormat="1" ht="17.100000000000001" customHeight="1">
      <c r="A197" s="1235"/>
      <c r="B197" s="1235"/>
      <c r="C197" s="1235"/>
      <c r="D197" s="1235"/>
      <c r="E197" s="1235">
        <v>1</v>
      </c>
      <c r="F197" s="1010"/>
      <c r="G197" s="1019"/>
      <c r="H197" s="1020"/>
      <c r="I197" s="1021"/>
      <c r="J197" s="1011"/>
      <c r="K197" s="1151"/>
      <c r="L197" s="1278" t="str">
        <f>mergeValue(A197) &amp;"."&amp; mergeValue(B197)&amp;"."&amp; mergeValue(C197)&amp;"."&amp; mergeValue(D197)&amp;"."&amp; mergeValue(E197)</f>
        <v>1.1.1.1.1</v>
      </c>
      <c r="M197" s="1301"/>
      <c r="N197" s="1231" t="s">
        <v>85</v>
      </c>
      <c r="O197" s="1265"/>
      <c r="P197" s="1266">
        <v>1</v>
      </c>
      <c r="Q197" s="1302"/>
      <c r="R197" s="1231" t="s">
        <v>85</v>
      </c>
      <c r="S197" s="1265"/>
      <c r="T197" s="1266">
        <v>1</v>
      </c>
      <c r="U197" s="1302"/>
      <c r="V197" s="1231" t="s">
        <v>85</v>
      </c>
      <c r="W197" s="703"/>
      <c r="X197" s="691">
        <v>1</v>
      </c>
      <c r="Y197" s="1097"/>
      <c r="Z197" s="673"/>
      <c r="AA197" s="673"/>
      <c r="AB197" s="1245"/>
      <c r="AC197" s="1231" t="s">
        <v>84</v>
      </c>
      <c r="AD197" s="1245"/>
      <c r="AE197" s="1231" t="s">
        <v>84</v>
      </c>
      <c r="AF197" s="717"/>
      <c r="AG197" s="1270"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5"/>
      <c r="B198" s="1235"/>
      <c r="C198" s="1235"/>
      <c r="D198" s="1235"/>
      <c r="E198" s="1235"/>
      <c r="F198" s="1010"/>
      <c r="G198" s="1019"/>
      <c r="H198" s="1020"/>
      <c r="I198" s="1021"/>
      <c r="J198" s="1011"/>
      <c r="K198" s="1151"/>
      <c r="L198" s="1278"/>
      <c r="M198" s="1301"/>
      <c r="N198" s="1231"/>
      <c r="O198" s="1265"/>
      <c r="P198" s="1266"/>
      <c r="Q198" s="1302"/>
      <c r="R198" s="1231"/>
      <c r="S198" s="1265"/>
      <c r="T198" s="1266"/>
      <c r="U198" s="1302"/>
      <c r="V198" s="1231"/>
      <c r="W198" s="728"/>
      <c r="X198" s="707"/>
      <c r="Y198" s="707"/>
      <c r="Z198" s="709"/>
      <c r="AA198" s="605" t="str">
        <f>AB197 &amp; "-" &amp; AD197</f>
        <v>-</v>
      </c>
      <c r="AB198" s="1230"/>
      <c r="AC198" s="1231"/>
      <c r="AD198" s="1230"/>
      <c r="AE198" s="1231"/>
      <c r="AF198" s="675"/>
      <c r="AG198" s="1271"/>
      <c r="AH198" s="721"/>
      <c r="AI198" s="724"/>
      <c r="AJ198" s="724"/>
      <c r="AK198" s="724"/>
      <c r="AL198" s="724"/>
      <c r="AM198" s="724"/>
      <c r="AN198" s="724"/>
      <c r="AO198" s="721"/>
      <c r="AP198" s="721"/>
      <c r="AQ198" s="721"/>
      <c r="AR198" s="721"/>
    </row>
    <row r="199" spans="1:46" s="687" customFormat="1" ht="17.100000000000001" customHeight="1">
      <c r="A199" s="1235"/>
      <c r="B199" s="1235"/>
      <c r="C199" s="1235"/>
      <c r="D199" s="1235"/>
      <c r="E199" s="1235"/>
      <c r="F199" s="1010"/>
      <c r="G199" s="1019"/>
      <c r="H199" s="1020"/>
      <c r="I199" s="1021"/>
      <c r="J199" s="1011"/>
      <c r="K199" s="1151"/>
      <c r="L199" s="1278"/>
      <c r="M199" s="1301"/>
      <c r="N199" s="1231"/>
      <c r="O199" s="1265"/>
      <c r="P199" s="1266"/>
      <c r="Q199" s="1302"/>
      <c r="R199" s="1231"/>
      <c r="S199" s="604"/>
      <c r="T199" s="700"/>
      <c r="U199" s="707"/>
      <c r="V199" s="708"/>
      <c r="W199" s="708"/>
      <c r="X199" s="708"/>
      <c r="Y199" s="708"/>
      <c r="Z199" s="709"/>
      <c r="AA199" s="709"/>
      <c r="AB199" s="710"/>
      <c r="AC199" s="706"/>
      <c r="AD199" s="706"/>
      <c r="AE199" s="710"/>
      <c r="AF199" s="706"/>
      <c r="AG199" s="1271"/>
      <c r="AH199" s="721"/>
      <c r="AI199" s="724"/>
      <c r="AJ199" s="724"/>
      <c r="AK199" s="724"/>
      <c r="AL199" s="724"/>
      <c r="AM199" s="724"/>
      <c r="AN199" s="724"/>
      <c r="AO199" s="721"/>
      <c r="AP199" s="721"/>
      <c r="AQ199" s="721"/>
      <c r="AR199" s="721"/>
    </row>
    <row r="200" spans="1:46" s="687" customFormat="1" ht="17.100000000000001" customHeight="1">
      <c r="A200" s="1235"/>
      <c r="B200" s="1235"/>
      <c r="C200" s="1235"/>
      <c r="D200" s="1235"/>
      <c r="E200" s="1235"/>
      <c r="F200" s="1010"/>
      <c r="G200" s="1019"/>
      <c r="H200" s="1020"/>
      <c r="I200" s="1021"/>
      <c r="J200" s="1011"/>
      <c r="K200" s="1151"/>
      <c r="L200" s="1278"/>
      <c r="M200" s="1301"/>
      <c r="N200" s="1231"/>
      <c r="O200" s="711"/>
      <c r="P200" s="713"/>
      <c r="Q200" s="712"/>
      <c r="R200" s="708"/>
      <c r="S200" s="708"/>
      <c r="T200" s="708"/>
      <c r="U200" s="708"/>
      <c r="V200" s="708"/>
      <c r="W200" s="708"/>
      <c r="X200" s="708"/>
      <c r="Y200" s="708"/>
      <c r="Z200" s="709"/>
      <c r="AA200" s="709"/>
      <c r="AB200" s="710"/>
      <c r="AC200" s="706"/>
      <c r="AD200" s="706"/>
      <c r="AE200" s="710"/>
      <c r="AF200" s="706"/>
      <c r="AG200" s="1271"/>
      <c r="AH200" s="721"/>
      <c r="AI200" s="724"/>
      <c r="AJ200" s="724"/>
      <c r="AK200" s="724"/>
      <c r="AL200" s="724"/>
      <c r="AM200" s="724"/>
      <c r="AN200" s="724"/>
      <c r="AO200" s="721"/>
      <c r="AP200" s="721"/>
      <c r="AQ200" s="721"/>
      <c r="AR200" s="721"/>
    </row>
    <row r="201" spans="1:46" s="686" customFormat="1" ht="15" customHeight="1">
      <c r="A201" s="1235"/>
      <c r="B201" s="1235"/>
      <c r="C201" s="1235"/>
      <c r="D201" s="1235"/>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2"/>
      <c r="AH201" s="723"/>
      <c r="AI201" s="723"/>
      <c r="AJ201" s="725"/>
      <c r="AK201" s="725"/>
      <c r="AL201" s="725"/>
      <c r="AM201" s="725"/>
      <c r="AN201" s="725"/>
      <c r="AO201" s="723"/>
      <c r="AP201" s="723"/>
      <c r="AQ201" s="723"/>
      <c r="AR201" s="723"/>
    </row>
    <row r="202" spans="1:46" s="686" customFormat="1" ht="15" customHeight="1">
      <c r="A202" s="1235"/>
      <c r="B202" s="1235"/>
      <c r="C202" s="1235"/>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5"/>
      <c r="B203" s="1235"/>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5"/>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7"/>
      <c r="R207" s="157"/>
      <c r="S207" s="157"/>
      <c r="T207" s="157"/>
      <c r="U207" s="123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7"/>
      <c r="R208" s="157"/>
      <c r="S208" s="157"/>
      <c r="T208" s="157"/>
      <c r="U208" s="1237"/>
      <c r="V208" s="157"/>
      <c r="W208" s="157"/>
      <c r="X208" s="157"/>
      <c r="Y208" s="157"/>
      <c r="Z208" s="157"/>
      <c r="AA208" s="157"/>
      <c r="AB208" s="157"/>
      <c r="AC208" s="157"/>
    </row>
    <row r="209" spans="1:83" ht="15" customHeight="1">
      <c r="G209" s="156"/>
      <c r="H209" s="157"/>
      <c r="I209" s="157"/>
      <c r="J209" s="85"/>
      <c r="K209" s="157"/>
      <c r="L209" s="157"/>
      <c r="M209" s="157"/>
      <c r="N209" s="157"/>
      <c r="O209" s="157"/>
      <c r="Q209" s="1237"/>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7" t="s">
        <v>85</v>
      </c>
      <c r="O211" s="1265"/>
      <c r="P211" s="1266">
        <v>1</v>
      </c>
      <c r="Q211" s="1295"/>
      <c r="R211" s="1231" t="s">
        <v>84</v>
      </c>
      <c r="S211" s="1328"/>
      <c r="T211" s="1319">
        <v>1</v>
      </c>
      <c r="U211" s="1238"/>
      <c r="V211" s="1231"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7"/>
      <c r="O212" s="1265"/>
      <c r="P212" s="1266"/>
      <c r="Q212" s="1295"/>
      <c r="R212" s="1231"/>
      <c r="S212" s="1329"/>
      <c r="T212" s="1320"/>
      <c r="U212" s="1238"/>
      <c r="V212" s="1231"/>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7"/>
      <c r="O213" s="1265"/>
      <c r="P213" s="1266"/>
      <c r="Q213" s="1295"/>
      <c r="R213" s="1231"/>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1"/>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5">
        <v>1</v>
      </c>
      <c r="B220" s="885"/>
      <c r="C220" s="885"/>
      <c r="D220" s="885"/>
      <c r="E220" s="886"/>
      <c r="F220" s="887"/>
      <c r="G220" s="887"/>
      <c r="H220" s="887"/>
      <c r="I220" s="888"/>
      <c r="J220" s="883"/>
      <c r="K220" s="890"/>
      <c r="L220" s="783">
        <f>mergeValue(A220)</f>
        <v>1</v>
      </c>
      <c r="M220" s="643" t="s">
        <v>20</v>
      </c>
      <c r="N220" s="648"/>
      <c r="O220" s="1298"/>
      <c r="P220" s="1299"/>
      <c r="Q220" s="1299"/>
      <c r="R220" s="1299"/>
      <c r="S220" s="1299"/>
      <c r="T220" s="1299"/>
      <c r="U220" s="1299"/>
      <c r="V220" s="1300"/>
      <c r="W220" s="632" t="s">
        <v>477</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5"/>
      <c r="B221" s="1235">
        <v>1</v>
      </c>
      <c r="C221" s="885"/>
      <c r="D221" s="885"/>
      <c r="E221" s="887"/>
      <c r="F221" s="887"/>
      <c r="G221" s="887"/>
      <c r="H221" s="887"/>
      <c r="I221" s="882"/>
      <c r="J221" s="881"/>
      <c r="K221" s="884"/>
      <c r="L221" s="783" t="str">
        <f>mergeValue(A221) &amp;"."&amp; mergeValue(B221)</f>
        <v>1.1</v>
      </c>
      <c r="M221" s="694" t="s">
        <v>16</v>
      </c>
      <c r="N221" s="648"/>
      <c r="O221" s="1298"/>
      <c r="P221" s="1299"/>
      <c r="Q221" s="1299"/>
      <c r="R221" s="1299"/>
      <c r="S221" s="1299"/>
      <c r="T221" s="1299"/>
      <c r="U221" s="1299"/>
      <c r="V221" s="1300"/>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5"/>
      <c r="B222" s="1235"/>
      <c r="C222" s="1235">
        <v>1</v>
      </c>
      <c r="D222" s="885"/>
      <c r="E222" s="887"/>
      <c r="F222" s="887"/>
      <c r="G222" s="887"/>
      <c r="H222" s="887"/>
      <c r="I222" s="889"/>
      <c r="J222" s="881"/>
      <c r="K222" s="884"/>
      <c r="L222" s="783" t="str">
        <f>mergeValue(A222) &amp;"."&amp; mergeValue(B222)&amp;"."&amp; mergeValue(C222)</f>
        <v>1.1.1</v>
      </c>
      <c r="M222" s="695" t="s">
        <v>7</v>
      </c>
      <c r="N222" s="648"/>
      <c r="O222" s="1298"/>
      <c r="P222" s="1299"/>
      <c r="Q222" s="1299"/>
      <c r="R222" s="1299"/>
      <c r="S222" s="1299"/>
      <c r="T222" s="1299"/>
      <c r="U222" s="1299"/>
      <c r="V222" s="1300"/>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5"/>
      <c r="B223" s="1235"/>
      <c r="C223" s="1235"/>
      <c r="D223" s="1235">
        <v>1</v>
      </c>
      <c r="E223" s="887"/>
      <c r="F223" s="887"/>
      <c r="G223" s="887"/>
      <c r="H223" s="887"/>
      <c r="I223" s="889"/>
      <c r="J223" s="881"/>
      <c r="K223" s="884"/>
      <c r="L223" s="783" t="str">
        <f>mergeValue(A223) &amp;"."&amp; mergeValue(B223)&amp;"."&amp; mergeValue(C223)&amp;"."&amp; mergeValue(D223)</f>
        <v>1.1.1.1</v>
      </c>
      <c r="M223" s="696" t="s">
        <v>22</v>
      </c>
      <c r="N223" s="648"/>
      <c r="O223" s="1298"/>
      <c r="P223" s="1299"/>
      <c r="Q223" s="1299"/>
      <c r="R223" s="1299"/>
      <c r="S223" s="1299"/>
      <c r="T223" s="1299"/>
      <c r="U223" s="1299"/>
      <c r="V223" s="1300"/>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5"/>
      <c r="B224" s="1235"/>
      <c r="C224" s="1235"/>
      <c r="D224" s="1235"/>
      <c r="E224" s="1235">
        <v>1</v>
      </c>
      <c r="F224" s="887"/>
      <c r="G224" s="887"/>
      <c r="H224" s="885">
        <v>1</v>
      </c>
      <c r="I224" s="1235">
        <v>1</v>
      </c>
      <c r="J224" s="887"/>
      <c r="K224" s="892"/>
      <c r="L224" s="783" t="str">
        <f>mergeValue(A224) &amp;"."&amp; mergeValue(B224)&amp;"."&amp; mergeValue(C224)&amp;"."&amp; mergeValue(D224)&amp;"."&amp; mergeValue(E224)</f>
        <v>1.1.1.1.1</v>
      </c>
      <c r="M224" s="556" t="s">
        <v>9</v>
      </c>
      <c r="N224" s="648"/>
      <c r="O224" s="1238"/>
      <c r="P224" s="1239"/>
      <c r="Q224" s="1239"/>
      <c r="R224" s="1239"/>
      <c r="S224" s="1239"/>
      <c r="T224" s="1239"/>
      <c r="U224" s="1239"/>
      <c r="V224" s="1240"/>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5"/>
      <c r="B225" s="1235"/>
      <c r="C225" s="1235"/>
      <c r="D225" s="1235"/>
      <c r="E225" s="1235"/>
      <c r="F225" s="1235">
        <v>1</v>
      </c>
      <c r="G225" s="885"/>
      <c r="H225" s="885"/>
      <c r="I225" s="1235"/>
      <c r="J225" s="1235">
        <v>1</v>
      </c>
      <c r="K225" s="893"/>
      <c r="L225" s="783" t="str">
        <f>mergeValue(A225) &amp;"."&amp; mergeValue(B225)&amp;"."&amp; mergeValue(C225)&amp;"."&amp; mergeValue(D225)&amp;"."&amp; mergeValue(E225)&amp;"."&amp; mergeValue(F225)</f>
        <v>1.1.1.1.1.1</v>
      </c>
      <c r="M225" s="557" t="s">
        <v>10</v>
      </c>
      <c r="N225" s="648"/>
      <c r="O225" s="1238"/>
      <c r="P225" s="1239"/>
      <c r="Q225" s="1239"/>
      <c r="R225" s="1239"/>
      <c r="S225" s="1239"/>
      <c r="T225" s="1239"/>
      <c r="U225" s="1239"/>
      <c r="V225" s="1240"/>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5"/>
      <c r="B226" s="1235"/>
      <c r="C226" s="1235"/>
      <c r="D226" s="1235"/>
      <c r="E226" s="1235"/>
      <c r="F226" s="1235"/>
      <c r="G226" s="885">
        <v>1</v>
      </c>
      <c r="H226" s="885"/>
      <c r="I226" s="1235"/>
      <c r="J226" s="1235"/>
      <c r="K226" s="893">
        <v>1</v>
      </c>
      <c r="L226" s="783" t="str">
        <f>mergeValue(A226) &amp;"."&amp; mergeValue(B226)&amp;"."&amp; mergeValue(C226)&amp;"."&amp; mergeValue(D226)&amp;"."&amp; mergeValue(E226)&amp;"."&amp; mergeValue(F226)&amp;"."&amp; mergeValue(G226)</f>
        <v>1.1.1.1.1.1.1</v>
      </c>
      <c r="M226" s="1071"/>
      <c r="N226" s="648"/>
      <c r="O226" s="765"/>
      <c r="P226" s="765"/>
      <c r="Q226" s="765"/>
      <c r="R226" s="1230"/>
      <c r="S226" s="1231" t="s">
        <v>84</v>
      </c>
      <c r="T226" s="1230"/>
      <c r="U226" s="1231" t="s">
        <v>84</v>
      </c>
      <c r="V226" s="765"/>
      <c r="W226" s="1205" t="s">
        <v>656</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5"/>
      <c r="B227" s="1235"/>
      <c r="C227" s="1235"/>
      <c r="D227" s="1235"/>
      <c r="E227" s="1235"/>
      <c r="F227" s="1235"/>
      <c r="G227" s="885"/>
      <c r="H227" s="885"/>
      <c r="I227" s="1235"/>
      <c r="J227" s="1235"/>
      <c r="K227" s="893"/>
      <c r="L227" s="802"/>
      <c r="M227" s="648"/>
      <c r="N227" s="648"/>
      <c r="O227" s="765"/>
      <c r="P227" s="765"/>
      <c r="Q227" s="771" t="str">
        <f>R226 &amp; "-" &amp; T226</f>
        <v>-</v>
      </c>
      <c r="R227" s="1230"/>
      <c r="S227" s="1231"/>
      <c r="T227" s="1230"/>
      <c r="U227" s="1231"/>
      <c r="V227" s="765"/>
      <c r="W227" s="1205"/>
      <c r="X227" s="810"/>
      <c r="Y227" s="831"/>
      <c r="Z227" s="831" t="str">
        <f t="shared" si="3"/>
        <v/>
      </c>
      <c r="AA227" s="831"/>
      <c r="AB227" s="831"/>
      <c r="AC227" s="831"/>
      <c r="AD227" s="810"/>
      <c r="AE227" s="810"/>
      <c r="AF227" s="810"/>
      <c r="AG227" s="810"/>
      <c r="AH227" s="810"/>
      <c r="AI227" s="810"/>
      <c r="AJ227" s="810"/>
    </row>
    <row r="228" spans="1:36" s="801" customFormat="1" ht="15" customHeight="1">
      <c r="A228" s="1235"/>
      <c r="B228" s="1235"/>
      <c r="C228" s="1235"/>
      <c r="D228" s="1235"/>
      <c r="E228" s="1235"/>
      <c r="F228" s="1235"/>
      <c r="G228" s="887"/>
      <c r="H228" s="885"/>
      <c r="I228" s="1235"/>
      <c r="J228" s="1235"/>
      <c r="K228" s="892"/>
      <c r="L228" s="690"/>
      <c r="M228" s="559" t="s">
        <v>25</v>
      </c>
      <c r="N228" s="767"/>
      <c r="O228" s="767"/>
      <c r="P228" s="767"/>
      <c r="Q228" s="767"/>
      <c r="R228" s="767"/>
      <c r="S228" s="767"/>
      <c r="T228" s="767"/>
      <c r="U228" s="767"/>
      <c r="V228" s="764"/>
      <c r="W228" s="1205"/>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5"/>
      <c r="B229" s="1235"/>
      <c r="C229" s="1235"/>
      <c r="D229" s="1235"/>
      <c r="E229" s="1235"/>
      <c r="F229" s="887"/>
      <c r="G229" s="887"/>
      <c r="H229" s="885"/>
      <c r="I229" s="1235"/>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5"/>
      <c r="B230" s="1235"/>
      <c r="C230" s="1235"/>
      <c r="D230" s="1235"/>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5"/>
      <c r="B231" s="1235"/>
      <c r="C231" s="1235"/>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5"/>
      <c r="B232" s="1235"/>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5"/>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35">
        <v>1</v>
      </c>
      <c r="B238" s="1017"/>
      <c r="C238" s="1017"/>
      <c r="D238" s="1017"/>
      <c r="E238" s="983"/>
      <c r="F238" s="1028"/>
      <c r="G238" s="1028"/>
      <c r="H238" s="1028"/>
      <c r="I238" s="985"/>
      <c r="J238" s="981"/>
      <c r="K238" s="965"/>
      <c r="L238" s="1032">
        <f>mergeValue(A238)</f>
        <v>1</v>
      </c>
      <c r="M238" s="643" t="s">
        <v>20</v>
      </c>
      <c r="N238" s="648"/>
      <c r="O238" s="1298"/>
      <c r="P238" s="1299"/>
      <c r="Q238" s="1299"/>
      <c r="R238" s="1299"/>
      <c r="S238" s="1299"/>
      <c r="T238" s="1299"/>
      <c r="U238" s="1299"/>
      <c r="V238" s="1300"/>
      <c r="W238" s="632" t="s">
        <v>477</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35"/>
      <c r="B239" s="1235">
        <v>1</v>
      </c>
      <c r="C239" s="1017"/>
      <c r="D239" s="1017"/>
      <c r="E239" s="1028"/>
      <c r="F239" s="1028"/>
      <c r="G239" s="1028"/>
      <c r="H239" s="1028"/>
      <c r="I239" s="1023"/>
      <c r="J239" s="956"/>
      <c r="K239" s="959"/>
      <c r="L239" s="1032" t="str">
        <f>mergeValue(A239) &amp;"."&amp; mergeValue(B239)</f>
        <v>1.1</v>
      </c>
      <c r="M239" s="694" t="s">
        <v>16</v>
      </c>
      <c r="N239" s="648"/>
      <c r="O239" s="1298"/>
      <c r="P239" s="1299"/>
      <c r="Q239" s="1299"/>
      <c r="R239" s="1299"/>
      <c r="S239" s="1299"/>
      <c r="T239" s="1299"/>
      <c r="U239" s="1299"/>
      <c r="V239" s="1300"/>
      <c r="W239" s="632" t="s">
        <v>478</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35"/>
      <c r="B240" s="1235"/>
      <c r="C240" s="1235">
        <v>1</v>
      </c>
      <c r="D240" s="1017"/>
      <c r="E240" s="1028"/>
      <c r="F240" s="1028"/>
      <c r="G240" s="1028"/>
      <c r="H240" s="1028"/>
      <c r="I240" s="964"/>
      <c r="J240" s="956"/>
      <c r="K240" s="959"/>
      <c r="L240" s="1032" t="str">
        <f>mergeValue(A240) &amp;"."&amp; mergeValue(B240)&amp;"."&amp; mergeValue(C240)</f>
        <v>1.1.1</v>
      </c>
      <c r="M240" s="695" t="s">
        <v>7</v>
      </c>
      <c r="N240" s="648"/>
      <c r="O240" s="1298"/>
      <c r="P240" s="1299"/>
      <c r="Q240" s="1299"/>
      <c r="R240" s="1299"/>
      <c r="S240" s="1299"/>
      <c r="T240" s="1299"/>
      <c r="U240" s="1299"/>
      <c r="V240" s="1300"/>
      <c r="W240" s="632" t="s">
        <v>634</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35"/>
      <c r="B241" s="1235"/>
      <c r="C241" s="1235"/>
      <c r="D241" s="1235">
        <v>1</v>
      </c>
      <c r="E241" s="1028"/>
      <c r="F241" s="1028"/>
      <c r="G241" s="1028"/>
      <c r="H241" s="1028"/>
      <c r="I241" s="964"/>
      <c r="J241" s="956"/>
      <c r="K241" s="959"/>
      <c r="L241" s="1032" t="str">
        <f>mergeValue(A241) &amp;"."&amp; mergeValue(B241)&amp;"."&amp; mergeValue(C241)&amp;"."&amp; mergeValue(D241)</f>
        <v>1.1.1.1</v>
      </c>
      <c r="M241" s="696" t="s">
        <v>22</v>
      </c>
      <c r="N241" s="648"/>
      <c r="O241" s="1298"/>
      <c r="P241" s="1299"/>
      <c r="Q241" s="1299"/>
      <c r="R241" s="1299"/>
      <c r="S241" s="1299"/>
      <c r="T241" s="1299"/>
      <c r="U241" s="1299"/>
      <c r="V241" s="1300"/>
      <c r="W241" s="632" t="s">
        <v>635</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35"/>
      <c r="B242" s="1235"/>
      <c r="C242" s="1235"/>
      <c r="D242" s="1235"/>
      <c r="E242" s="1235">
        <v>1</v>
      </c>
      <c r="F242" s="1028"/>
      <c r="G242" s="1028"/>
      <c r="H242" s="1017">
        <v>1</v>
      </c>
      <c r="I242" s="1235">
        <v>1</v>
      </c>
      <c r="J242" s="1028"/>
      <c r="K242" s="967"/>
      <c r="L242" s="1032" t="str">
        <f>mergeValue(A242) &amp;"."&amp; mergeValue(B242)&amp;"."&amp; mergeValue(C242)&amp;"."&amp; mergeValue(D242)&amp;"."&amp; mergeValue(E242)</f>
        <v>1.1.1.1.1</v>
      </c>
      <c r="M242" s="556" t="s">
        <v>9</v>
      </c>
      <c r="N242" s="648"/>
      <c r="O242" s="1238"/>
      <c r="P242" s="1239"/>
      <c r="Q242" s="1239"/>
      <c r="R242" s="1239"/>
      <c r="S242" s="1239"/>
      <c r="T242" s="1239"/>
      <c r="U242" s="1239"/>
      <c r="V242" s="1240"/>
      <c r="W242" s="632" t="s">
        <v>639</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35"/>
      <c r="B243" s="1235"/>
      <c r="C243" s="1235"/>
      <c r="D243" s="1235"/>
      <c r="E243" s="1235"/>
      <c r="F243" s="1235">
        <v>1</v>
      </c>
      <c r="G243" s="1017"/>
      <c r="H243" s="1017"/>
      <c r="I243" s="1235"/>
      <c r="J243" s="1235">
        <v>1</v>
      </c>
      <c r="K243" s="968"/>
      <c r="L243" s="1032" t="str">
        <f>mergeValue(A243) &amp;"."&amp; mergeValue(B243)&amp;"."&amp; mergeValue(C243)&amp;"."&amp; mergeValue(D243)&amp;"."&amp; mergeValue(E243)&amp;"."&amp; mergeValue(F243)</f>
        <v>1.1.1.1.1.1</v>
      </c>
      <c r="M243" s="557" t="s">
        <v>10</v>
      </c>
      <c r="N243" s="648"/>
      <c r="O243" s="1238"/>
      <c r="P243" s="1239"/>
      <c r="Q243" s="1239"/>
      <c r="R243" s="1239"/>
      <c r="S243" s="1239"/>
      <c r="T243" s="1239"/>
      <c r="U243" s="1239"/>
      <c r="V243" s="1240"/>
      <c r="W243" s="632" t="s">
        <v>637</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35"/>
      <c r="B244" s="1235"/>
      <c r="C244" s="1235"/>
      <c r="D244" s="1235"/>
      <c r="E244" s="1235"/>
      <c r="F244" s="1235"/>
      <c r="G244" s="1017">
        <v>1</v>
      </c>
      <c r="H244" s="1017"/>
      <c r="I244" s="1235"/>
      <c r="J244" s="1235"/>
      <c r="K244" s="968">
        <v>1</v>
      </c>
      <c r="L244" s="1032" t="str">
        <f>mergeValue(A244) &amp;"."&amp; mergeValue(B244)&amp;"."&amp; mergeValue(C244)&amp;"."&amp; mergeValue(D244)&amp;"."&amp; mergeValue(E244)&amp;"."&amp; mergeValue(F244)&amp;"."&amp; mergeValue(G244)</f>
        <v>1.1.1.1.1.1.1</v>
      </c>
      <c r="M244" s="1071"/>
      <c r="N244" s="648"/>
      <c r="O244" s="765"/>
      <c r="P244" s="765"/>
      <c r="Q244" s="1095"/>
      <c r="R244" s="1230"/>
      <c r="S244" s="1231" t="s">
        <v>84</v>
      </c>
      <c r="T244" s="1230"/>
      <c r="U244" s="1231" t="s">
        <v>84</v>
      </c>
      <c r="V244" s="765"/>
      <c r="W244" s="1206" t="s">
        <v>656</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35"/>
      <c r="B245" s="1235"/>
      <c r="C245" s="1235"/>
      <c r="D245" s="1235"/>
      <c r="E245" s="1235"/>
      <c r="F245" s="1235"/>
      <c r="G245" s="1017"/>
      <c r="H245" s="1017"/>
      <c r="I245" s="1235"/>
      <c r="J245" s="1235"/>
      <c r="K245" s="968"/>
      <c r="L245" s="802"/>
      <c r="M245" s="648"/>
      <c r="N245" s="648"/>
      <c r="O245" s="765"/>
      <c r="P245" s="765"/>
      <c r="Q245" s="771" t="str">
        <f>R244 &amp; "-" &amp; T244</f>
        <v>-</v>
      </c>
      <c r="R245" s="1230"/>
      <c r="S245" s="1231"/>
      <c r="T245" s="1230"/>
      <c r="U245" s="1231"/>
      <c r="V245" s="765"/>
      <c r="W245" s="1207"/>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35"/>
      <c r="B246" s="1235"/>
      <c r="C246" s="1235"/>
      <c r="D246" s="1235"/>
      <c r="E246" s="1235"/>
      <c r="F246" s="1235"/>
      <c r="G246" s="1028"/>
      <c r="H246" s="1017"/>
      <c r="I246" s="1235"/>
      <c r="J246" s="1235"/>
      <c r="K246" s="967"/>
      <c r="L246" s="690"/>
      <c r="M246" s="559" t="s">
        <v>25</v>
      </c>
      <c r="N246" s="1008"/>
      <c r="O246" s="1008"/>
      <c r="P246" s="1008"/>
      <c r="Q246" s="1008"/>
      <c r="R246" s="1008"/>
      <c r="S246" s="1008"/>
      <c r="T246" s="1008"/>
      <c r="U246" s="1008"/>
      <c r="V246" s="764"/>
      <c r="W246" s="1208"/>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35"/>
      <c r="B247" s="1235"/>
      <c r="C247" s="1235"/>
      <c r="D247" s="1235"/>
      <c r="E247" s="1235"/>
      <c r="F247" s="1028"/>
      <c r="G247" s="1028"/>
      <c r="H247" s="1017"/>
      <c r="I247" s="1235"/>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35"/>
      <c r="B248" s="1235"/>
      <c r="C248" s="1235"/>
      <c r="D248" s="1235"/>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35"/>
      <c r="B249" s="1235"/>
      <c r="C249" s="1235"/>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35"/>
      <c r="B250" s="1235"/>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35"/>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31"/>
      <c r="D297" s="1152">
        <v>1</v>
      </c>
      <c r="E297" s="1237"/>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31"/>
      <c r="D298" s="1152"/>
      <c r="E298" s="123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32"/>
      <c r="D302" s="249"/>
      <c r="E302" s="456"/>
      <c r="F302" s="1333"/>
      <c r="G302" s="1152">
        <v>0</v>
      </c>
      <c r="H302" s="1330"/>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32"/>
      <c r="D303" s="249"/>
      <c r="E303" s="456"/>
      <c r="F303" s="1333"/>
      <c r="G303" s="1152"/>
      <c r="H303" s="133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508</v>
      </c>
    </row>
    <row r="337" spans="1:20" s="190" customFormat="1" ht="409.5">
      <c r="A337" s="1204">
        <v>1</v>
      </c>
      <c r="B337" s="214"/>
      <c r="C337" s="214"/>
      <c r="D337" s="214"/>
      <c r="F337" s="335" t="str">
        <f>"2." &amp;mergeValue(A337)</f>
        <v>2.1</v>
      </c>
      <c r="G337" s="417" t="s">
        <v>495</v>
      </c>
      <c r="H337" s="317"/>
      <c r="I337" s="196" t="s">
        <v>591</v>
      </c>
      <c r="J337" s="334"/>
      <c r="K337" s="214"/>
      <c r="L337" s="214"/>
      <c r="M337" s="214"/>
      <c r="N337" s="214"/>
      <c r="O337" s="214"/>
      <c r="P337" s="214"/>
      <c r="Q337" s="214"/>
      <c r="R337" s="214"/>
      <c r="S337" s="214"/>
      <c r="T337" s="214"/>
    </row>
    <row r="338" spans="1:20" s="190" customFormat="1" ht="90">
      <c r="A338" s="1204"/>
      <c r="B338" s="214"/>
      <c r="C338" s="214"/>
      <c r="D338" s="214"/>
      <c r="F338" s="335" t="str">
        <f>"3." &amp;mergeValue(A338)</f>
        <v>3.1</v>
      </c>
      <c r="G338" s="417" t="s">
        <v>496</v>
      </c>
      <c r="H338" s="317"/>
      <c r="I338" s="196" t="s">
        <v>589</v>
      </c>
      <c r="J338" s="334"/>
      <c r="K338" s="214"/>
      <c r="L338" s="214"/>
      <c r="M338" s="214"/>
      <c r="N338" s="214"/>
      <c r="O338" s="214"/>
      <c r="P338" s="214"/>
      <c r="Q338" s="214"/>
      <c r="R338" s="214"/>
      <c r="S338" s="214"/>
      <c r="T338" s="214"/>
    </row>
    <row r="339" spans="1:20" s="190" customFormat="1" ht="45">
      <c r="A339" s="1204"/>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204"/>
      <c r="B340" s="1204">
        <v>1</v>
      </c>
      <c r="C340" s="342"/>
      <c r="D340" s="342"/>
      <c r="F340" s="335" t="str">
        <f>"4."&amp;mergeValue(A340) &amp;"."&amp;mergeValue(B340)</f>
        <v>4.1.1</v>
      </c>
      <c r="G340" s="324" t="s">
        <v>593</v>
      </c>
      <c r="H340" s="317" t="str">
        <f>IF(region_name="","",region_name)</f>
        <v>Волгоградская область</v>
      </c>
      <c r="I340" s="196" t="s">
        <v>500</v>
      </c>
      <c r="J340" s="334"/>
      <c r="K340" s="214"/>
      <c r="L340" s="214"/>
      <c r="M340" s="214"/>
      <c r="N340" s="214"/>
      <c r="O340" s="214"/>
      <c r="P340" s="214"/>
      <c r="Q340" s="214"/>
      <c r="R340" s="214"/>
      <c r="S340" s="214"/>
      <c r="T340" s="214"/>
    </row>
    <row r="341" spans="1:20" s="190" customFormat="1" ht="191.25">
      <c r="A341" s="1204"/>
      <c r="B341" s="1204"/>
      <c r="C341" s="1204">
        <v>1</v>
      </c>
      <c r="D341" s="342"/>
      <c r="F341" s="335" t="str">
        <f>"4."&amp;mergeValue(A341) &amp;"."&amp;mergeValue(B341)&amp;"."&amp;mergeValue(C341)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204"/>
      <c r="B342" s="1204"/>
      <c r="C342" s="1204"/>
      <c r="D342" s="342">
        <v>1</v>
      </c>
      <c r="F342" s="335" t="str">
        <f>"4."&amp;mergeValue(A342) &amp;"."&amp;mergeValue(B342)&amp;"."&amp;mergeValue(C342)&amp;"."&amp;mergeValue(D342)</f>
        <v>4.1.1.1.1</v>
      </c>
      <c r="G342" s="420" t="s">
        <v>499</v>
      </c>
      <c r="H342" s="317"/>
      <c r="I342" s="1205" t="s">
        <v>592</v>
      </c>
      <c r="J342" s="334"/>
      <c r="K342" s="214"/>
      <c r="L342" s="214"/>
      <c r="M342" s="214"/>
      <c r="N342" s="214"/>
      <c r="O342" s="214"/>
      <c r="P342" s="214"/>
      <c r="Q342" s="214"/>
      <c r="R342" s="214"/>
      <c r="S342" s="214"/>
      <c r="T342" s="214"/>
    </row>
    <row r="343" spans="1:20" s="190" customFormat="1" ht="18.75">
      <c r="A343" s="1204"/>
      <c r="B343" s="1204"/>
      <c r="C343" s="1204"/>
      <c r="D343" s="342"/>
      <c r="F343" s="424"/>
      <c r="G343" s="425" t="s">
        <v>4</v>
      </c>
      <c r="H343" s="426"/>
      <c r="I343" s="1205"/>
      <c r="J343" s="334"/>
      <c r="K343" s="214"/>
      <c r="L343" s="214"/>
      <c r="M343" s="214"/>
      <c r="N343" s="214"/>
      <c r="O343" s="214"/>
      <c r="P343" s="214"/>
      <c r="Q343" s="214"/>
      <c r="R343" s="214"/>
      <c r="S343" s="214"/>
      <c r="T343" s="214"/>
    </row>
    <row r="344" spans="1:20" s="190" customFormat="1" ht="18.75">
      <c r="A344" s="1204"/>
      <c r="B344" s="120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4"/>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1" zoomScaleNormal="100" workbookViewId="0">
      <selection activeCell="F36" sqref="F3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30808568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v>
      </c>
      <c r="F3" s="442"/>
      <c r="G3" s="43"/>
      <c r="H3" s="43"/>
      <c r="I3" s="43"/>
      <c r="J3" s="43"/>
      <c r="K3" s="43"/>
      <c r="L3" s="261"/>
    </row>
    <row r="4" spans="1:12" s="372" customFormat="1" ht="6">
      <c r="A4" s="366"/>
      <c r="B4" s="367"/>
      <c r="C4" s="368"/>
      <c r="D4" s="369"/>
      <c r="E4" s="389"/>
      <c r="F4" s="390"/>
      <c r="G4" s="391"/>
      <c r="I4" s="373"/>
    </row>
    <row r="5" spans="1:12" ht="22.5">
      <c r="D5" s="24"/>
      <c r="E5" s="1146" t="s">
        <v>770</v>
      </c>
      <c r="F5" s="1147"/>
      <c r="G5" s="435"/>
      <c r="J5" s="309"/>
    </row>
    <row r="6" spans="1:12" s="372" customFormat="1" ht="6">
      <c r="A6" s="366"/>
      <c r="B6" s="367"/>
      <c r="C6" s="368"/>
      <c r="D6" s="369"/>
      <c r="E6" s="374"/>
      <c r="F6" s="375"/>
      <c r="G6" s="376"/>
      <c r="I6" s="373"/>
    </row>
    <row r="7" spans="1:12" ht="27">
      <c r="D7" s="24"/>
      <c r="E7" s="25" t="s">
        <v>52</v>
      </c>
      <c r="F7" s="328" t="s">
        <v>108</v>
      </c>
      <c r="G7" s="384"/>
    </row>
    <row r="8" spans="1:12" s="372" customFormat="1" ht="6">
      <c r="A8" s="366"/>
      <c r="B8" s="367"/>
      <c r="C8" s="368"/>
      <c r="D8" s="369"/>
      <c r="E8" s="370"/>
      <c r="F8" s="371"/>
      <c r="G8" s="369"/>
      <c r="I8" s="373"/>
    </row>
    <row r="9" spans="1:12" ht="27">
      <c r="D9" s="24"/>
      <c r="E9" s="25" t="s">
        <v>475</v>
      </c>
      <c r="F9" s="349" t="s">
        <v>85</v>
      </c>
      <c r="G9" s="383"/>
    </row>
    <row r="10" spans="1:12" s="372" customFormat="1" ht="6">
      <c r="A10" s="377"/>
      <c r="B10" s="367"/>
      <c r="C10" s="368"/>
      <c r="D10" s="378"/>
      <c r="E10" s="374"/>
      <c r="F10" s="379"/>
      <c r="G10" s="380"/>
      <c r="I10" s="373"/>
    </row>
    <row r="11" spans="1:12" ht="27">
      <c r="A11" s="200"/>
      <c r="D11" s="24"/>
      <c r="E11" s="81" t="s">
        <v>473</v>
      </c>
      <c r="F11" s="1117" t="s">
        <v>1705</v>
      </c>
      <c r="G11" s="381"/>
    </row>
    <row r="12" spans="1:12" ht="27">
      <c r="D12" s="24"/>
      <c r="E12" s="81" t="s">
        <v>474</v>
      </c>
      <c r="F12" s="1117" t="s">
        <v>1706</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600</v>
      </c>
      <c r="F16" s="331"/>
      <c r="G16" s="383"/>
    </row>
    <row r="17" spans="1:9" ht="19.5">
      <c r="D17" s="24"/>
      <c r="E17" s="25"/>
      <c r="F17" s="445" t="s">
        <v>608</v>
      </c>
      <c r="G17" s="21"/>
    </row>
    <row r="18" spans="1:9" ht="27">
      <c r="D18" s="24"/>
      <c r="E18" s="81" t="s">
        <v>503</v>
      </c>
      <c r="F18" s="329" t="s">
        <v>2335</v>
      </c>
      <c r="G18" s="383"/>
    </row>
    <row r="19" spans="1:9" ht="27">
      <c r="D19" s="24"/>
      <c r="E19" s="81" t="s">
        <v>597</v>
      </c>
      <c r="F19" s="330" t="s">
        <v>2336</v>
      </c>
      <c r="G19" s="383"/>
    </row>
    <row r="20" spans="1:9" ht="27">
      <c r="D20" s="24"/>
      <c r="E20" s="81" t="s">
        <v>596</v>
      </c>
      <c r="F20" s="329" t="s">
        <v>2337</v>
      </c>
      <c r="G20" s="383"/>
    </row>
    <row r="21" spans="1:9" ht="33.75">
      <c r="D21" s="24"/>
      <c r="E21" s="81" t="s">
        <v>502</v>
      </c>
      <c r="F21" s="329" t="s">
        <v>2338</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502</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2123</v>
      </c>
      <c r="G29" s="382"/>
    </row>
    <row r="30" spans="1:9" ht="27" hidden="1">
      <c r="C30" s="28"/>
      <c r="D30" s="29"/>
      <c r="E30" s="52" t="s">
        <v>203</v>
      </c>
      <c r="F30" s="333"/>
      <c r="G30" s="382"/>
    </row>
    <row r="31" spans="1:9" ht="27">
      <c r="C31" s="28"/>
      <c r="D31" s="29"/>
      <c r="E31" s="30" t="s">
        <v>53</v>
      </c>
      <c r="F31" s="332" t="s">
        <v>2124</v>
      </c>
      <c r="G31" s="382"/>
    </row>
    <row r="32" spans="1:9" ht="27">
      <c r="C32" s="28"/>
      <c r="D32" s="29"/>
      <c r="E32" s="30" t="s">
        <v>54</v>
      </c>
      <c r="F32" s="332" t="s">
        <v>1723</v>
      </c>
      <c r="G32" s="382"/>
      <c r="H32" s="31"/>
    </row>
    <row r="33" spans="1:9" s="372" customFormat="1" ht="6">
      <c r="A33" s="377"/>
      <c r="B33" s="367"/>
      <c r="C33" s="368"/>
      <c r="D33" s="378"/>
      <c r="E33" s="374"/>
      <c r="F33" s="379"/>
      <c r="G33" s="380"/>
      <c r="I33" s="373"/>
    </row>
    <row r="34" spans="1:9" ht="27">
      <c r="A34" s="199"/>
      <c r="D34" s="26"/>
      <c r="E34" s="799" t="s">
        <v>724</v>
      </c>
      <c r="F34" s="1118"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84</v>
      </c>
      <c r="G38" s="383"/>
      <c r="I38" s="19"/>
    </row>
    <row r="39" spans="1:9" s="372" customFormat="1" ht="6">
      <c r="A39" s="377"/>
      <c r="B39" s="367"/>
      <c r="C39" s="368"/>
      <c r="D39" s="378"/>
      <c r="E39" s="374"/>
      <c r="F39" s="379"/>
      <c r="G39" s="380"/>
      <c r="I39" s="373"/>
    </row>
    <row r="40" spans="1:9" ht="27">
      <c r="A40" s="201"/>
      <c r="B40" s="92"/>
      <c r="D40" s="33"/>
      <c r="E40" s="32" t="s">
        <v>547</v>
      </c>
      <c r="F40" s="329" t="s">
        <v>2339</v>
      </c>
      <c r="G40" s="381"/>
    </row>
    <row r="41" spans="1:9" ht="27">
      <c r="A41" s="201"/>
      <c r="B41" s="92"/>
      <c r="D41" s="33"/>
      <c r="E41" s="41" t="s">
        <v>548</v>
      </c>
      <c r="F41" s="329" t="s">
        <v>2340</v>
      </c>
      <c r="G41" s="381"/>
    </row>
    <row r="42" spans="1:9" ht="19.5">
      <c r="D42" s="24"/>
      <c r="E42" s="25"/>
      <c r="F42" s="445" t="s">
        <v>579</v>
      </c>
      <c r="G42" s="21"/>
    </row>
    <row r="43" spans="1:9" ht="27">
      <c r="A43" s="201"/>
      <c r="D43" s="21"/>
      <c r="E43" s="443" t="s">
        <v>87</v>
      </c>
      <c r="F43" s="449" t="s">
        <v>2341</v>
      </c>
      <c r="G43" s="381"/>
    </row>
    <row r="44" spans="1:9" ht="27">
      <c r="A44" s="201"/>
      <c r="B44" s="92"/>
      <c r="D44" s="33"/>
      <c r="E44" s="443" t="s">
        <v>88</v>
      </c>
      <c r="F44" s="449" t="s">
        <v>2342</v>
      </c>
      <c r="G44" s="381"/>
    </row>
    <row r="45" spans="1:9" ht="27">
      <c r="A45" s="201"/>
      <c r="B45" s="92"/>
      <c r="D45" s="33"/>
      <c r="E45" s="443" t="s">
        <v>580</v>
      </c>
      <c r="F45" s="449" t="s">
        <v>2343</v>
      </c>
      <c r="G45" s="381"/>
    </row>
    <row r="46" spans="1:9" ht="27">
      <c r="D46" s="24"/>
      <c r="E46" s="444" t="s">
        <v>581</v>
      </c>
      <c r="F46" s="449" t="s">
        <v>2344</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334" t="s">
        <v>582</v>
      </c>
      <c r="BA1" s="1334"/>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25" t="s">
        <v>613</v>
      </c>
      <c r="AQ2" s="1035" t="s">
        <v>619</v>
      </c>
      <c r="AS2" s="44" t="s">
        <v>374</v>
      </c>
      <c r="AU2" s="45" t="s">
        <v>377</v>
      </c>
      <c r="AW2" s="410" t="s">
        <v>551</v>
      </c>
      <c r="AX2" s="411" t="s">
        <v>551</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25" t="s">
        <v>772</v>
      </c>
      <c r="AQ3" s="1035" t="s">
        <v>618</v>
      </c>
      <c r="AS3" s="44" t="s">
        <v>375</v>
      </c>
      <c r="AU3" s="45" t="s">
        <v>378</v>
      </c>
      <c r="AW3" s="410" t="s">
        <v>552</v>
      </c>
      <c r="AX3" s="411" t="s">
        <v>552</v>
      </c>
      <c r="AZ3" s="146" t="s">
        <v>654</v>
      </c>
      <c r="BA3" s="179" t="s">
        <v>653</v>
      </c>
      <c r="BC3" s="804" t="s">
        <v>727</v>
      </c>
    </row>
    <row r="4" spans="1:55" ht="1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472</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25" t="s">
        <v>771</v>
      </c>
      <c r="AQ4" s="1035" t="s">
        <v>613</v>
      </c>
      <c r="AS4" s="44" t="s">
        <v>345</v>
      </c>
      <c r="AU4" s="45" t="s">
        <v>379</v>
      </c>
      <c r="AW4" s="410" t="s">
        <v>553</v>
      </c>
      <c r="AX4" s="411" t="s">
        <v>553</v>
      </c>
      <c r="AZ4" s="146" t="s">
        <v>664</v>
      </c>
      <c r="BA4" s="179" t="s">
        <v>663</v>
      </c>
      <c r="BC4" s="804" t="s">
        <v>728</v>
      </c>
    </row>
    <row r="5" spans="1:55" ht="56.2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25" t="s">
        <v>614</v>
      </c>
      <c r="AQ5" s="1035" t="s">
        <v>772</v>
      </c>
      <c r="AU5" s="45" t="s">
        <v>380</v>
      </c>
      <c r="AW5" s="410" t="s">
        <v>554</v>
      </c>
      <c r="AX5" s="411" t="s">
        <v>554</v>
      </c>
      <c r="AZ5" s="546" t="s">
        <v>665</v>
      </c>
      <c r="BA5" s="570" t="s">
        <v>671</v>
      </c>
      <c r="BC5" s="804" t="s">
        <v>729</v>
      </c>
    </row>
    <row r="6" spans="1:55"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25" t="s">
        <v>615</v>
      </c>
      <c r="AQ6" s="1035" t="s">
        <v>771</v>
      </c>
      <c r="AU6" s="220" t="s">
        <v>381</v>
      </c>
      <c r="AW6" s="410" t="s">
        <v>555</v>
      </c>
      <c r="AX6" s="411" t="s">
        <v>555</v>
      </c>
      <c r="AZ6" s="546" t="s">
        <v>666</v>
      </c>
      <c r="BA6" s="570" t="s">
        <v>676</v>
      </c>
    </row>
    <row r="7" spans="1:55"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25" t="s">
        <v>762</v>
      </c>
      <c r="AQ7" s="1035" t="s">
        <v>614</v>
      </c>
      <c r="AU7" s="220" t="s">
        <v>382</v>
      </c>
      <c r="AW7" s="410" t="s">
        <v>556</v>
      </c>
      <c r="AX7" s="411" t="s">
        <v>556</v>
      </c>
      <c r="AZ7" s="546" t="s">
        <v>684</v>
      </c>
      <c r="BA7" s="570" t="s">
        <v>685</v>
      </c>
    </row>
    <row r="8" spans="1:55" ht="56.2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25" t="s">
        <v>616</v>
      </c>
      <c r="AQ8" s="1035" t="s">
        <v>615</v>
      </c>
      <c r="AU8" s="220" t="s">
        <v>383</v>
      </c>
      <c r="AW8" s="410" t="s">
        <v>557</v>
      </c>
      <c r="AX8" s="411" t="s">
        <v>557</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25" t="s">
        <v>617</v>
      </c>
      <c r="AQ9" s="1035" t="s">
        <v>762</v>
      </c>
      <c r="AW9" s="410" t="s">
        <v>558</v>
      </c>
      <c r="AX9" s="411" t="s">
        <v>558</v>
      </c>
      <c r="AZ9" s="146" t="s">
        <v>769</v>
      </c>
      <c r="BA9" s="179" t="s">
        <v>603</v>
      </c>
    </row>
    <row r="10" spans="1:55" ht="45">
      <c r="A10" s="6" t="s">
        <v>109</v>
      </c>
      <c r="B10" s="44">
        <v>2008</v>
      </c>
      <c r="E10" s="143" t="s">
        <v>194</v>
      </c>
      <c r="F10" s="147"/>
      <c r="I10" s="143" t="s">
        <v>208</v>
      </c>
      <c r="O10" s="545" t="s">
        <v>651</v>
      </c>
      <c r="V10" s="1041" t="s">
        <v>208</v>
      </c>
      <c r="W10" s="1038"/>
      <c r="X10" s="1036" t="s">
        <v>619</v>
      </c>
      <c r="Y10" s="1037" t="s">
        <v>686</v>
      </c>
      <c r="Z10" s="208"/>
      <c r="AP10" s="1125" t="s">
        <v>620</v>
      </c>
      <c r="AQ10" s="1035" t="s">
        <v>616</v>
      </c>
      <c r="AW10" s="410" t="s">
        <v>559</v>
      </c>
      <c r="AX10" s="411" t="s">
        <v>559</v>
      </c>
    </row>
    <row r="11" spans="1:55" ht="22.5">
      <c r="A11" s="6" t="s">
        <v>110</v>
      </c>
      <c r="B11" s="44">
        <v>2009</v>
      </c>
      <c r="E11" s="143" t="s">
        <v>195</v>
      </c>
      <c r="F11" s="147"/>
      <c r="I11" s="143" t="s">
        <v>209</v>
      </c>
      <c r="O11" s="528" t="s">
        <v>652</v>
      </c>
      <c r="V11" s="1040" t="s">
        <v>209</v>
      </c>
      <c r="W11" s="462"/>
      <c r="X11" s="461" t="s">
        <v>620</v>
      </c>
      <c r="Y11" s="753" t="s">
        <v>674</v>
      </c>
      <c r="Z11" s="208"/>
      <c r="AP11" s="1125" t="s">
        <v>619</v>
      </c>
      <c r="AQ11" s="742" t="s">
        <v>617</v>
      </c>
      <c r="AW11" s="410" t="s">
        <v>560</v>
      </c>
      <c r="AX11" s="411" t="s">
        <v>560</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25"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561</v>
      </c>
      <c r="AX23" s="411" t="s">
        <v>561</v>
      </c>
    </row>
    <row r="24" spans="1:50" ht="21" customHeight="1">
      <c r="A24" s="6" t="s">
        <v>120</v>
      </c>
      <c r="B24" s="44">
        <v>2022</v>
      </c>
      <c r="AW24" s="410" t="s">
        <v>562</v>
      </c>
      <c r="AX24" s="411" t="s">
        <v>562</v>
      </c>
    </row>
    <row r="25" spans="1:50">
      <c r="A25" s="6" t="s">
        <v>121</v>
      </c>
      <c r="B25" s="44">
        <v>2023</v>
      </c>
      <c r="AW25" s="410" t="s">
        <v>563</v>
      </c>
      <c r="AX25" s="411" t="s">
        <v>563</v>
      </c>
    </row>
    <row r="26" spans="1:50">
      <c r="A26" s="6" t="s">
        <v>122</v>
      </c>
      <c r="B26" s="44">
        <v>2024</v>
      </c>
      <c r="AX26" s="411" t="s">
        <v>564</v>
      </c>
    </row>
    <row r="27" spans="1:50">
      <c r="A27" s="6" t="s">
        <v>123</v>
      </c>
      <c r="B27" s="44">
        <v>2025</v>
      </c>
      <c r="AX27" s="411" t="s">
        <v>565</v>
      </c>
    </row>
    <row r="28" spans="1:50">
      <c r="A28" s="6" t="s">
        <v>124</v>
      </c>
      <c r="D28" s="270"/>
      <c r="E28" s="271"/>
      <c r="F28" s="271"/>
      <c r="H28" s="272" t="s">
        <v>408</v>
      </c>
      <c r="AX28" s="411" t="s">
        <v>566</v>
      </c>
    </row>
    <row r="29" spans="1:50">
      <c r="A29" s="6" t="s">
        <v>125</v>
      </c>
      <c r="D29" s="273" t="s">
        <v>409</v>
      </c>
      <c r="E29" s="274" t="str">
        <f>IF(periodStart = "","", periodStart)</f>
        <v>01.01.2019</v>
      </c>
      <c r="F29" s="274" t="str">
        <f>IF(periodEnd = "","", periodEnd)</f>
        <v>31.12.2019</v>
      </c>
      <c r="H29" s="275" t="s">
        <v>2397</v>
      </c>
      <c r="AX29" s="411" t="s">
        <v>567</v>
      </c>
    </row>
    <row r="30" spans="1:50">
      <c r="A30" s="6" t="s">
        <v>126</v>
      </c>
      <c r="D30" s="276"/>
      <c r="E30" s="277"/>
      <c r="F30" s="277"/>
      <c r="AX30" s="411" t="s">
        <v>568</v>
      </c>
    </row>
    <row r="31" spans="1:50" ht="12.75">
      <c r="A31" s="6" t="s">
        <v>127</v>
      </c>
      <c r="D31" s="270"/>
      <c r="E31" s="271"/>
      <c r="F31" s="271"/>
      <c r="H31" s="278"/>
      <c r="AX31" s="411" t="s">
        <v>569</v>
      </c>
    </row>
    <row r="32" spans="1:50">
      <c r="A32" s="6" t="s">
        <v>128</v>
      </c>
      <c r="D32" s="273" t="s">
        <v>410</v>
      </c>
      <c r="E32" s="279"/>
      <c r="F32" s="279"/>
      <c r="H32" s="280" t="s">
        <v>411</v>
      </c>
      <c r="O32" s="529" t="s">
        <v>643</v>
      </c>
      <c r="AX32" s="411" t="s">
        <v>570</v>
      </c>
    </row>
    <row r="33" spans="1:50">
      <c r="A33" s="6" t="s">
        <v>129</v>
      </c>
      <c r="O33" s="529" t="s">
        <v>644</v>
      </c>
      <c r="AX33" s="411" t="s">
        <v>571</v>
      </c>
    </row>
    <row r="34" spans="1:50">
      <c r="A34" s="6" t="s">
        <v>130</v>
      </c>
      <c r="O34" s="529" t="s">
        <v>645</v>
      </c>
      <c r="AX34" s="411" t="s">
        <v>572</v>
      </c>
    </row>
    <row r="35" spans="1:50">
      <c r="A35" s="6" t="s">
        <v>131</v>
      </c>
      <c r="O35" s="529" t="s">
        <v>646</v>
      </c>
      <c r="X35" s="529"/>
      <c r="Y35" s="529"/>
      <c r="AX35" s="411" t="s">
        <v>573</v>
      </c>
    </row>
    <row r="36" spans="1:50">
      <c r="A36" s="6" t="s">
        <v>95</v>
      </c>
      <c r="O36" s="529" t="s">
        <v>647</v>
      </c>
      <c r="AX36" s="411" t="s">
        <v>574</v>
      </c>
    </row>
    <row r="37" spans="1:50">
      <c r="A37" s="6" t="s">
        <v>96</v>
      </c>
      <c r="O37" s="529" t="s">
        <v>648</v>
      </c>
      <c r="AX37" s="411" t="s">
        <v>575</v>
      </c>
    </row>
    <row r="38" spans="1:50">
      <c r="A38" s="6" t="s">
        <v>97</v>
      </c>
      <c r="O38" s="529" t="s">
        <v>649</v>
      </c>
      <c r="AX38" s="411" t="s">
        <v>576</v>
      </c>
    </row>
    <row r="39" spans="1:50">
      <c r="A39" s="6" t="s">
        <v>98</v>
      </c>
      <c r="O39" s="529" t="s">
        <v>650</v>
      </c>
      <c r="AX39" s="411" t="s">
        <v>524</v>
      </c>
    </row>
    <row r="40" spans="1:50">
      <c r="A40" s="6" t="s">
        <v>99</v>
      </c>
      <c r="O40" s="529" t="s">
        <v>651</v>
      </c>
      <c r="AX40" s="411" t="s">
        <v>525</v>
      </c>
    </row>
    <row r="41" spans="1:50">
      <c r="A41" s="6" t="s">
        <v>100</v>
      </c>
      <c r="O41" s="529" t="s">
        <v>652</v>
      </c>
      <c r="AX41" s="411" t="s">
        <v>526</v>
      </c>
    </row>
    <row r="42" spans="1:50">
      <c r="A42" s="6" t="s">
        <v>132</v>
      </c>
      <c r="AX42" s="411" t="s">
        <v>527</v>
      </c>
    </row>
    <row r="43" spans="1:50">
      <c r="A43" s="6" t="s">
        <v>133</v>
      </c>
      <c r="AX43" s="411" t="s">
        <v>528</v>
      </c>
    </row>
    <row r="44" spans="1:50">
      <c r="A44" s="6" t="s">
        <v>134</v>
      </c>
      <c r="AX44" s="411" t="s">
        <v>529</v>
      </c>
    </row>
    <row r="45" spans="1:50">
      <c r="A45" s="6" t="s">
        <v>135</v>
      </c>
      <c r="AX45" s="411" t="s">
        <v>530</v>
      </c>
    </row>
    <row r="46" spans="1:50">
      <c r="A46" s="6" t="s">
        <v>136</v>
      </c>
      <c r="AX46" s="411" t="s">
        <v>531</v>
      </c>
    </row>
    <row r="47" spans="1:50">
      <c r="A47" s="6" t="s">
        <v>157</v>
      </c>
      <c r="AX47" s="411" t="s">
        <v>532</v>
      </c>
    </row>
    <row r="48" spans="1:50">
      <c r="A48" s="6" t="s">
        <v>158</v>
      </c>
      <c r="AX48" s="411" t="s">
        <v>533</v>
      </c>
    </row>
    <row r="49" spans="1:50">
      <c r="A49" s="6" t="s">
        <v>159</v>
      </c>
      <c r="AX49" s="411" t="s">
        <v>534</v>
      </c>
    </row>
    <row r="50" spans="1:50">
      <c r="A50" s="6" t="s">
        <v>137</v>
      </c>
      <c r="AX50" s="411" t="s">
        <v>535</v>
      </c>
    </row>
    <row r="51" spans="1:50">
      <c r="A51" s="6" t="s">
        <v>138</v>
      </c>
      <c r="AX51" s="411" t="s">
        <v>536</v>
      </c>
    </row>
    <row r="52" spans="1:50">
      <c r="A52" s="6" t="s">
        <v>139</v>
      </c>
      <c r="AX52" s="411" t="s">
        <v>537</v>
      </c>
    </row>
    <row r="53" spans="1:50">
      <c r="A53" s="6" t="s">
        <v>140</v>
      </c>
      <c r="X53" s="481"/>
      <c r="AX53" s="411" t="s">
        <v>538</v>
      </c>
    </row>
    <row r="54" spans="1:50">
      <c r="A54" s="6" t="s">
        <v>141</v>
      </c>
      <c r="X54" s="481"/>
      <c r="AX54" s="411" t="s">
        <v>539</v>
      </c>
    </row>
    <row r="55" spans="1:50">
      <c r="A55" s="6" t="s">
        <v>142</v>
      </c>
      <c r="X55" s="481"/>
      <c r="AX55" s="411" t="s">
        <v>540</v>
      </c>
    </row>
    <row r="56" spans="1:50">
      <c r="A56" s="6" t="s">
        <v>143</v>
      </c>
      <c r="X56" s="481"/>
      <c r="AX56" s="411" t="s">
        <v>541</v>
      </c>
    </row>
    <row r="57" spans="1:50">
      <c r="A57" s="6" t="s">
        <v>388</v>
      </c>
      <c r="X57" s="481"/>
      <c r="AX57" s="411" t="s">
        <v>542</v>
      </c>
    </row>
    <row r="58" spans="1:50">
      <c r="A58" s="6" t="s">
        <v>144</v>
      </c>
      <c r="X58" s="481"/>
      <c r="AX58" s="411" t="s">
        <v>543</v>
      </c>
    </row>
    <row r="59" spans="1:50">
      <c r="A59" s="6" t="s">
        <v>145</v>
      </c>
      <c r="X59" s="481"/>
      <c r="AX59" s="411" t="s">
        <v>544</v>
      </c>
    </row>
    <row r="60" spans="1:50">
      <c r="A60" s="6" t="s">
        <v>146</v>
      </c>
      <c r="X60" s="481"/>
      <c r="AX60" s="411" t="s">
        <v>545</v>
      </c>
    </row>
    <row r="61" spans="1:50">
      <c r="A61" s="6" t="s">
        <v>147</v>
      </c>
      <c r="X61" s="481"/>
      <c r="AX61" s="411" t="s">
        <v>546</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8"/>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0</v>
      </c>
    </row>
    <row r="72" spans="1:1">
      <c r="A72" s="1034">
        <f>IF('Форма 4.2.4 | Т-подкл'!$AD$23="",1,0)</f>
        <v>0</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4.8'!$G$33="",1,0)</f>
        <v>0</v>
      </c>
    </row>
    <row r="94" spans="1:1">
      <c r="A94" s="1034">
        <f>IF('Форма 4.8'!$G$37="",1,0)</f>
        <v>0</v>
      </c>
    </row>
    <row r="95" spans="1:1">
      <c r="A95" s="1034">
        <f>IF('Форма 4.8'!$G$40="",1,0)</f>
        <v>0</v>
      </c>
    </row>
    <row r="96" spans="1:1">
      <c r="A96" s="1034">
        <f>IF('Форма 4.8'!$E$46="",1,0)</f>
        <v>0</v>
      </c>
    </row>
    <row r="97" spans="1:1">
      <c r="A97" s="1034">
        <f>IF('Форма 4.8'!$H$46="",1,0)</f>
        <v>0</v>
      </c>
    </row>
    <row r="98" spans="1:1">
      <c r="A98" s="1034">
        <f>IF('Форма 4.8'!$G$43="",1,0)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102">
        <f>IF('Форма 4.7'!$F$15="",1,0)</f>
        <v>1</v>
      </c>
    </row>
    <row r="107" spans="1:1">
      <c r="A107" s="1102">
        <f>IF('Форма 4.7'!$E$15="",1,0)</f>
        <v>1</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тарифов'!$G$21="",1,0)</f>
        <v>0</v>
      </c>
    </row>
    <row r="112" spans="1:1">
      <c r="A112" s="1102">
        <f>IF('Перечень тарифов'!$K$21="",1,0)</f>
        <v>0</v>
      </c>
    </row>
    <row r="113" spans="1:1">
      <c r="A113" s="1102">
        <f>IF('Перечень тарифов'!$O$21="",1,0)</f>
        <v>0</v>
      </c>
    </row>
    <row r="114" spans="1:1">
      <c r="A114" s="1102">
        <f>IF('Перечень тарифов'!$S$21="",1,0)</f>
        <v>0</v>
      </c>
    </row>
    <row r="115" spans="1:1">
      <c r="A115" s="1102">
        <f>IF('Форма 4.8'!$E$16="",1,0)</f>
        <v>0</v>
      </c>
    </row>
    <row r="116" spans="1:1">
      <c r="A116" s="1102">
        <f>IF('Форма 4.8'!$H$16="",1,0)</f>
        <v>0</v>
      </c>
    </row>
    <row r="117" spans="1:1">
      <c r="A117" s="1102">
        <f>IF('Форма 4.8'!$E$17="",1,0)</f>
        <v>0</v>
      </c>
    </row>
    <row r="118" spans="1:1">
      <c r="A118" s="1102">
        <f>IF('Форма 4.8'!$H$17="",1,0)</f>
        <v>0</v>
      </c>
    </row>
    <row r="119" spans="1:1">
      <c r="A119" s="1102">
        <f>IF('Форма 4.8'!$E$18="",1,0)</f>
        <v>0</v>
      </c>
    </row>
    <row r="120" spans="1:1">
      <c r="A120" s="1102">
        <f>IF('Форма 4.8'!$H$18="",1,0)</f>
        <v>0</v>
      </c>
    </row>
    <row r="121" spans="1:1">
      <c r="A121" s="1102">
        <f>IF('Форма 4.8'!$E$19="",1,0)</f>
        <v>0</v>
      </c>
    </row>
    <row r="122" spans="1:1">
      <c r="A122" s="1102">
        <f>IF('Форма 4.8'!$H$19="",1,0)</f>
        <v>0</v>
      </c>
    </row>
    <row r="123" spans="1:1">
      <c r="A123" s="1102">
        <f>IF('Форма 4.8'!$E$20="",1,0)</f>
        <v>0</v>
      </c>
    </row>
    <row r="124" spans="1:1">
      <c r="A124" s="1102">
        <f>IF('Форма 4.8'!$H$20="",1,0)</f>
        <v>0</v>
      </c>
    </row>
    <row r="125" spans="1:1">
      <c r="A125" s="1102">
        <f>IF('Форма 4.8'!$E$21="",1,0)</f>
        <v>0</v>
      </c>
    </row>
    <row r="126" spans="1:1">
      <c r="A126" s="1102">
        <f>IF('Форма 4.8'!$H$21="",1,0)</f>
        <v>0</v>
      </c>
    </row>
    <row r="127" spans="1:1">
      <c r="A127" s="1102">
        <f>IF('Форма 4.8'!$E$22="",1,0)</f>
        <v>0</v>
      </c>
    </row>
    <row r="128" spans="1:1">
      <c r="A128" s="1102">
        <f>IF('Форма 4.8'!$H$22="",1,0)</f>
        <v>0</v>
      </c>
    </row>
    <row r="129" spans="1:1">
      <c r="A129" s="1102">
        <f>IF('Форма 4.8'!$E$23="",1,0)</f>
        <v>0</v>
      </c>
    </row>
    <row r="130" spans="1:1">
      <c r="A130" s="1102">
        <f>IF('Форма 4.8'!$H$23="",1,0)</f>
        <v>0</v>
      </c>
    </row>
    <row r="131" spans="1:1">
      <c r="A131" s="1102">
        <f>IF('Форма 4.8'!$E$24="",1,0)</f>
        <v>0</v>
      </c>
    </row>
    <row r="132" spans="1:1">
      <c r="A132" s="1102">
        <f>IF('Форма 4.8'!$H$24="",1,0)</f>
        <v>0</v>
      </c>
    </row>
    <row r="133" spans="1:1">
      <c r="A133" s="1102">
        <f>IF('Форма 4.8'!$E$25="",1,0)</f>
        <v>0</v>
      </c>
    </row>
    <row r="134" spans="1:1">
      <c r="A134" s="1102">
        <f>IF('Форма 4.8'!$H$25="",1,0)</f>
        <v>0</v>
      </c>
    </row>
    <row r="135" spans="1:1">
      <c r="A135" s="1102">
        <f>IF('Форма 4.8'!$E$26="",1,0)</f>
        <v>0</v>
      </c>
    </row>
    <row r="136" spans="1:1">
      <c r="A136" s="1102">
        <f>IF('Форма 4.8'!$H$26="",1,0)</f>
        <v>0</v>
      </c>
    </row>
    <row r="137" spans="1:1">
      <c r="A137" s="1102">
        <f>IF('Форма 4.8'!$E$27="",1,0)</f>
        <v>0</v>
      </c>
    </row>
    <row r="138" spans="1:1">
      <c r="A138" s="1102">
        <f>IF('Форма 4.8'!$H$27="",1,0)</f>
        <v>0</v>
      </c>
    </row>
    <row r="139" spans="1:1">
      <c r="A139" s="1102">
        <f>IF('Форма 4.8'!$E$28="",1,0)</f>
        <v>0</v>
      </c>
    </row>
    <row r="140" spans="1:1">
      <c r="A140" s="1102">
        <f>IF('Форма 4.8'!$H$28="",1,0)</f>
        <v>0</v>
      </c>
    </row>
    <row r="141" spans="1:1">
      <c r="A141" s="1102">
        <f>IF('Форма 4.8'!$E$29="",1,0)</f>
        <v>0</v>
      </c>
    </row>
    <row r="142" spans="1:1">
      <c r="A142" s="1102">
        <f>IF('Форма 4.8'!$H$29="",1,0)</f>
        <v>0</v>
      </c>
    </row>
    <row r="143" spans="1:1">
      <c r="A143" s="1102">
        <f>IF('Форма 4.8'!$E$30="",1,0)</f>
        <v>0</v>
      </c>
    </row>
    <row r="144" spans="1:1">
      <c r="A144" s="1102">
        <f>IF('Форма 4.8'!$H$30="",1,0)</f>
        <v>0</v>
      </c>
    </row>
    <row r="145" spans="1:1">
      <c r="A145" s="1102">
        <f>IF('Форма 4.2.4 | Т-подкл'!$Q$23="",1,0)</f>
        <v>0</v>
      </c>
    </row>
    <row r="146" spans="1:1">
      <c r="A146" s="1102">
        <f>IF('Форма 4.2.4 | Т-подкл'!$Q$26="",1,0)</f>
        <v>0</v>
      </c>
    </row>
    <row r="147" spans="1:1">
      <c r="A147" s="1102">
        <f>IF('Форма 4.2.4 | Т-подкл'!$AB$26="",1,0)</f>
        <v>0</v>
      </c>
    </row>
    <row r="148" spans="1:1">
      <c r="A148" s="1102">
        <f>IF('Форма 4.2.4 | Т-подкл'!$AD$26="",1,0)</f>
        <v>0</v>
      </c>
    </row>
    <row r="149" spans="1:1">
      <c r="A149" s="1102">
        <f>IF('Форма 4.2.4 | Т-подкл'!$R$26="",1,0)</f>
        <v>0</v>
      </c>
    </row>
    <row r="150" spans="1:1">
      <c r="A150" s="1102">
        <f>IF('Форма 4.2.4 | Т-подкл'!$V$26="",1,0)</f>
        <v>0</v>
      </c>
    </row>
    <row r="151" spans="1:1">
      <c r="A151" s="1102">
        <f>IF('Форма 4.2.4 | Т-подкл'!$AC$26="",1,0)</f>
        <v>0</v>
      </c>
    </row>
    <row r="152" spans="1:1">
      <c r="A152" s="1102">
        <f>IF('Форма 4.2.4 | Т-подкл'!$AE$26="",1,0)</f>
        <v>0</v>
      </c>
    </row>
    <row r="153" spans="1:1">
      <c r="A153" s="1102">
        <f>IF('Форма 4.2.4 | Т-подкл'!$U$26="",1,0)</f>
        <v>0</v>
      </c>
    </row>
    <row r="154" spans="1:1">
      <c r="A154" s="1102">
        <f>IF('Форма 4.2.4 | Т-подкл'!$U$28="",1,0)</f>
        <v>0</v>
      </c>
    </row>
    <row r="155" spans="1:1">
      <c r="A155" s="1102">
        <f>IF('Форма 4.2.4 | Т-подкл'!$AB$28="",1,0)</f>
        <v>0</v>
      </c>
    </row>
    <row r="156" spans="1:1">
      <c r="A156" s="1102">
        <f>IF('Форма 4.2.4 | Т-подкл'!$AD$28="",1,0)</f>
        <v>0</v>
      </c>
    </row>
    <row r="157" spans="1:1">
      <c r="A157" s="1102">
        <f>IF('Форма 4.2.4 | Т-подкл'!$V$28="",1,0)</f>
        <v>0</v>
      </c>
    </row>
    <row r="158" spans="1:1">
      <c r="A158" s="1102">
        <f>IF('Форма 4.2.4 | Т-подкл'!$AC$28="",1,0)</f>
        <v>0</v>
      </c>
    </row>
    <row r="159" spans="1:1">
      <c r="A159" s="1102">
        <f>IF('Форма 4.2.4 | Т-подкл'!$AE$28="",1,0)</f>
        <v>0</v>
      </c>
    </row>
    <row r="160" spans="1:1">
      <c r="A160" s="1102">
        <f>IF('Форма 4.2.4 | Т-подкл'!$U$30="",1,0)</f>
        <v>0</v>
      </c>
    </row>
    <row r="161" spans="1:1">
      <c r="A161" s="1102">
        <f>IF('Форма 4.2.4 | Т-подкл'!$AB$30="",1,0)</f>
        <v>0</v>
      </c>
    </row>
    <row r="162" spans="1:1">
      <c r="A162" s="1102">
        <f>IF('Форма 4.2.4 | Т-подкл'!$AD$30="",1,0)</f>
        <v>0</v>
      </c>
    </row>
    <row r="163" spans="1:1">
      <c r="A163" s="1102">
        <f>IF('Форма 4.2.4 | Т-подкл'!$V$30="",1,0)</f>
        <v>0</v>
      </c>
    </row>
    <row r="164" spans="1:1">
      <c r="A164" s="1102">
        <f>IF('Форма 4.2.4 | Т-подкл'!$AC$30="",1,0)</f>
        <v>0</v>
      </c>
    </row>
    <row r="165" spans="1:1">
      <c r="A165" s="1102">
        <f>IF('Форма 4.2.4 | Т-подкл'!$AE$30="",1,0)</f>
        <v>0</v>
      </c>
    </row>
    <row r="166" spans="1:1">
      <c r="A166" s="1102">
        <f>IF('Форма 4.2.4 | Т-подкл'!$Y$26="",1,0)</f>
        <v>0</v>
      </c>
    </row>
    <row r="167" spans="1:1">
      <c r="A167" s="1102">
        <f>IF('Форма 4.2.4 | Т-подкл'!$Y$28="",1,0)</f>
        <v>0</v>
      </c>
    </row>
    <row r="168" spans="1:1">
      <c r="A168" s="1102">
        <f>IF('Форма 4.2.4 | Т-подкл'!$Y$30="",1,0)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5"/>
  </cols>
  <sheetData>
    <row r="1" spans="1:3">
      <c r="A1" s="1125" t="s">
        <v>513</v>
      </c>
      <c r="B1" s="1125" t="s">
        <v>514</v>
      </c>
      <c r="C1" s="1125" t="s">
        <v>67</v>
      </c>
    </row>
    <row r="2" spans="1:3">
      <c r="A2" s="1125">
        <v>4189678</v>
      </c>
      <c r="B2" s="1125" t="s">
        <v>1702</v>
      </c>
      <c r="C2" s="1125" t="s">
        <v>1703</v>
      </c>
    </row>
    <row r="3" spans="1:3">
      <c r="A3" s="1125">
        <v>4190415</v>
      </c>
      <c r="B3" s="1125" t="s">
        <v>1704</v>
      </c>
      <c r="C3" s="1125" t="s">
        <v>1703</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4" t="s">
        <v>2346</v>
      </c>
    </row>
    <row r="4" spans="2:2">
      <c r="B4" s="354" t="s">
        <v>517</v>
      </c>
    </row>
    <row r="5" spans="2:2">
      <c r="B5" s="354" t="s">
        <v>518</v>
      </c>
    </row>
    <row r="6" spans="2:2">
      <c r="B6" s="354"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331</v>
      </c>
    </row>
    <row r="2" spans="1:2">
      <c r="A2" s="1125">
        <v>4213775</v>
      </c>
      <c r="B2" s="1125" t="s">
        <v>613</v>
      </c>
    </row>
    <row r="3" spans="1:2">
      <c r="A3" s="1125">
        <v>4213784</v>
      </c>
      <c r="B3" s="1125" t="s">
        <v>772</v>
      </c>
    </row>
    <row r="4" spans="1:2">
      <c r="A4" s="1125">
        <v>4213781</v>
      </c>
      <c r="B4" s="1125" t="s">
        <v>771</v>
      </c>
    </row>
    <row r="5" spans="1:2">
      <c r="A5" s="1125">
        <v>4213776</v>
      </c>
      <c r="B5" s="1125" t="s">
        <v>614</v>
      </c>
    </row>
    <row r="6" spans="1:2">
      <c r="A6" s="1125">
        <v>4213777</v>
      </c>
      <c r="B6" s="1125" t="s">
        <v>615</v>
      </c>
    </row>
    <row r="7" spans="1:2">
      <c r="A7" s="1125">
        <v>4238670</v>
      </c>
      <c r="B7" s="1125" t="s">
        <v>762</v>
      </c>
    </row>
    <row r="8" spans="1:2">
      <c r="A8" s="1125">
        <v>4213778</v>
      </c>
      <c r="B8" s="1125" t="s">
        <v>616</v>
      </c>
    </row>
    <row r="9" spans="1:2">
      <c r="A9" s="1125">
        <v>4213780</v>
      </c>
      <c r="B9" s="1125" t="s">
        <v>617</v>
      </c>
    </row>
    <row r="10" spans="1:2">
      <c r="A10" s="1125">
        <v>4213779</v>
      </c>
      <c r="B10" s="1125" t="s">
        <v>620</v>
      </c>
    </row>
    <row r="11" spans="1:2">
      <c r="A11" s="1125">
        <v>4213783</v>
      </c>
      <c r="B11" s="1125" t="s">
        <v>619</v>
      </c>
    </row>
    <row r="12" spans="1:2">
      <c r="A12" s="1125">
        <v>4213782</v>
      </c>
      <c r="B12" s="1125"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332</v>
      </c>
    </row>
    <row r="2" spans="1:2">
      <c r="A2" s="1125">
        <v>4190064</v>
      </c>
      <c r="B2" s="1125" t="s">
        <v>1692</v>
      </c>
    </row>
    <row r="3" spans="1:2">
      <c r="A3" s="1125">
        <v>4190065</v>
      </c>
      <c r="B3" s="1125" t="s">
        <v>1693</v>
      </c>
    </row>
    <row r="4" spans="1:2">
      <c r="A4" s="1125">
        <v>4190066</v>
      </c>
      <c r="B4" s="1125" t="s">
        <v>1694</v>
      </c>
    </row>
    <row r="5" spans="1:2">
      <c r="A5" s="1125">
        <v>4190067</v>
      </c>
      <c r="B5" s="1125" t="s">
        <v>1695</v>
      </c>
    </row>
    <row r="6" spans="1:2">
      <c r="A6" s="1125">
        <v>4190068</v>
      </c>
      <c r="B6" s="1125" t="s">
        <v>1696</v>
      </c>
    </row>
    <row r="7" spans="1:2">
      <c r="A7" s="1125">
        <v>4190069</v>
      </c>
      <c r="B7" s="1125" t="s">
        <v>1697</v>
      </c>
    </row>
    <row r="8" spans="1:2">
      <c r="A8" s="1125">
        <v>4190070</v>
      </c>
      <c r="B8" s="1125" t="s">
        <v>1698</v>
      </c>
    </row>
    <row r="9" spans="1:2">
      <c r="A9" s="1125">
        <v>4190071</v>
      </c>
      <c r="B9" s="1125" t="s">
        <v>1699</v>
      </c>
    </row>
    <row r="10" spans="1:2">
      <c r="A10" s="1125">
        <v>4190072</v>
      </c>
      <c r="B10" s="1125" t="s">
        <v>1700</v>
      </c>
    </row>
    <row r="11" spans="1:2">
      <c r="A11" s="1125">
        <v>4190073</v>
      </c>
      <c r="B11" s="1125" t="s">
        <v>1701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54" sqref="E54"/>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397</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84</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398</v>
      </c>
      <c r="G8" s="1152"/>
      <c r="H8" s="1152"/>
      <c r="I8" s="1166" t="s">
        <v>399</v>
      </c>
      <c r="J8" s="1166"/>
      <c r="K8" s="1166"/>
      <c r="L8" s="1166"/>
      <c r="M8" s="212"/>
      <c r="N8" s="212"/>
      <c r="O8" s="212"/>
      <c r="P8" s="212"/>
      <c r="Q8" s="360"/>
      <c r="R8" s="212"/>
      <c r="S8" s="357"/>
      <c r="T8" s="357"/>
      <c r="U8" s="357"/>
      <c r="V8" s="357"/>
    </row>
    <row r="9" spans="1:256" s="126" customFormat="1" ht="20.25" customHeight="1">
      <c r="A9" s="125"/>
      <c r="B9" s="36"/>
      <c r="C9" s="230"/>
      <c r="D9" s="240" t="s">
        <v>92</v>
      </c>
      <c r="E9" s="240" t="s">
        <v>400</v>
      </c>
      <c r="F9" s="1157" t="s">
        <v>92</v>
      </c>
      <c r="G9" s="1158"/>
      <c r="H9" s="241" t="s">
        <v>400</v>
      </c>
      <c r="I9" s="1159" t="s">
        <v>92</v>
      </c>
      <c r="J9" s="1159"/>
      <c r="K9" s="241" t="s">
        <v>400</v>
      </c>
      <c r="L9" s="241" t="s">
        <v>401</v>
      </c>
      <c r="M9" s="212"/>
      <c r="N9" s="212"/>
      <c r="O9" s="212"/>
      <c r="P9" s="212"/>
      <c r="Q9" s="360"/>
      <c r="R9" s="212"/>
      <c r="S9" s="357"/>
      <c r="T9" s="357"/>
      <c r="U9" s="357"/>
      <c r="V9" s="357"/>
    </row>
    <row r="10" spans="1:256" ht="12" customHeight="1">
      <c r="C10" s="249"/>
      <c r="D10" s="355" t="s">
        <v>93</v>
      </c>
      <c r="E10" s="355" t="s">
        <v>49</v>
      </c>
      <c r="F10" s="1160" t="s">
        <v>50</v>
      </c>
      <c r="G10" s="1160"/>
      <c r="H10" s="355" t="s">
        <v>51</v>
      </c>
      <c r="I10" s="1160" t="s">
        <v>68</v>
      </c>
      <c r="J10" s="1160"/>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523</v>
      </c>
      <c r="N11" s="212"/>
      <c r="O11" s="212"/>
      <c r="P11" s="212" t="s">
        <v>521</v>
      </c>
      <c r="Q11" s="360" t="s">
        <v>522</v>
      </c>
      <c r="R11" s="212" t="s">
        <v>585</v>
      </c>
      <c r="S11" s="357"/>
      <c r="T11" s="357"/>
      <c r="U11" s="357"/>
      <c r="V11" s="357"/>
    </row>
    <row r="12" spans="1:256" s="265" customFormat="1" ht="0.95" customHeight="1">
      <c r="A12" s="89"/>
      <c r="B12" s="186" t="s">
        <v>405</v>
      </c>
      <c r="C12" s="1151"/>
      <c r="D12" s="1152">
        <v>1</v>
      </c>
      <c r="E12" s="1153" t="s">
        <v>2346</v>
      </c>
      <c r="F12" s="1115"/>
      <c r="G12" s="1104">
        <v>0</v>
      </c>
      <c r="H12" s="358"/>
      <c r="I12" s="250"/>
      <c r="J12" s="395" t="s">
        <v>520</v>
      </c>
      <c r="K12" s="735"/>
      <c r="L12" s="266"/>
      <c r="M12" s="831">
        <f>mergeValue(H12)</f>
        <v>0</v>
      </c>
      <c r="N12" s="1010"/>
      <c r="O12" s="1010"/>
      <c r="P12" s="831" t="str">
        <f>IF(ISERROR(MATCH(Q12,MODesc,0)),"n","y")</f>
        <v>n</v>
      </c>
      <c r="Q12" s="1010" t="s">
        <v>2346</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1"/>
      <c r="D13" s="1152"/>
      <c r="E13" s="1154"/>
      <c r="F13" s="1155"/>
      <c r="G13" s="1152">
        <v>1</v>
      </c>
      <c r="H13" s="1149" t="s">
        <v>1678</v>
      </c>
      <c r="I13" s="250"/>
      <c r="J13" s="395" t="s">
        <v>520</v>
      </c>
      <c r="K13" s="735"/>
      <c r="L13" s="266"/>
      <c r="M13" s="831" t="str">
        <f>mergeValue(H13)</f>
        <v>городской округ город Волжский</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1"/>
      <c r="D14" s="1152"/>
      <c r="E14" s="1154"/>
      <c r="F14" s="1156"/>
      <c r="G14" s="1152"/>
      <c r="H14" s="1150"/>
      <c r="I14" s="1119"/>
      <c r="J14" s="1104">
        <v>1</v>
      </c>
      <c r="K14" s="1114" t="s">
        <v>1678</v>
      </c>
      <c r="L14" s="247" t="s">
        <v>1679</v>
      </c>
      <c r="M14" s="831" t="str">
        <f>mergeValue(H14)</f>
        <v>городской округ город Волжский</v>
      </c>
      <c r="N14" s="1010"/>
      <c r="O14" s="1010"/>
      <c r="P14" s="1010"/>
      <c r="Q14" s="1010"/>
      <c r="R14" s="831" t="str">
        <f>K14&amp;" ("&amp;L14&amp;")"</f>
        <v>городской округ город Волжский (18710000)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4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1691</v>
      </c>
      <c r="B1" s="5" t="s">
        <v>1707</v>
      </c>
      <c r="C1" s="5" t="s">
        <v>1708</v>
      </c>
      <c r="D1" s="5" t="s">
        <v>1709</v>
      </c>
      <c r="E1" s="5" t="s">
        <v>1710</v>
      </c>
      <c r="F1" s="5" t="s">
        <v>1711</v>
      </c>
      <c r="G1" s="5" t="s">
        <v>1712</v>
      </c>
      <c r="H1" s="5" t="s">
        <v>1713</v>
      </c>
      <c r="I1" s="5" t="s">
        <v>1714</v>
      </c>
    </row>
    <row r="2" spans="1:10">
      <c r="A2" s="5">
        <v>1</v>
      </c>
      <c r="B2" s="5" t="s">
        <v>1715</v>
      </c>
      <c r="C2" s="5" t="s">
        <v>108</v>
      </c>
      <c r="D2" s="5" t="s">
        <v>1716</v>
      </c>
      <c r="E2" s="5" t="s">
        <v>1717</v>
      </c>
      <c r="F2" s="5" t="s">
        <v>1718</v>
      </c>
      <c r="G2" s="5" t="s">
        <v>1719</v>
      </c>
      <c r="J2" s="5" t="s">
        <v>2334</v>
      </c>
    </row>
    <row r="3" spans="1:10">
      <c r="A3" s="5">
        <v>2</v>
      </c>
      <c r="B3" s="5" t="s">
        <v>1715</v>
      </c>
      <c r="C3" s="5" t="s">
        <v>108</v>
      </c>
      <c r="D3" s="5" t="s">
        <v>1720</v>
      </c>
      <c r="E3" s="5" t="s">
        <v>1721</v>
      </c>
      <c r="F3" s="5" t="s">
        <v>1722</v>
      </c>
      <c r="G3" s="5" t="s">
        <v>1723</v>
      </c>
      <c r="H3" s="5" t="s">
        <v>1724</v>
      </c>
      <c r="J3" s="5" t="s">
        <v>2334</v>
      </c>
    </row>
    <row r="4" spans="1:10">
      <c r="A4" s="5">
        <v>3</v>
      </c>
      <c r="B4" s="5" t="s">
        <v>1715</v>
      </c>
      <c r="C4" s="5" t="s">
        <v>108</v>
      </c>
      <c r="D4" s="5" t="s">
        <v>1725</v>
      </c>
      <c r="E4" s="5" t="s">
        <v>1726</v>
      </c>
      <c r="F4" s="5" t="s">
        <v>1727</v>
      </c>
      <c r="G4" s="5" t="s">
        <v>1723</v>
      </c>
      <c r="J4" s="5" t="s">
        <v>2334</v>
      </c>
    </row>
    <row r="5" spans="1:10">
      <c r="A5" s="5">
        <v>4</v>
      </c>
      <c r="B5" s="5" t="s">
        <v>1715</v>
      </c>
      <c r="C5" s="5" t="s">
        <v>108</v>
      </c>
      <c r="D5" s="5" t="s">
        <v>1728</v>
      </c>
      <c r="E5" s="5" t="s">
        <v>1729</v>
      </c>
      <c r="F5" s="5" t="s">
        <v>1730</v>
      </c>
      <c r="G5" s="5" t="s">
        <v>1731</v>
      </c>
      <c r="J5" s="5" t="s">
        <v>2334</v>
      </c>
    </row>
    <row r="6" spans="1:10">
      <c r="A6" s="5">
        <v>5</v>
      </c>
      <c r="B6" s="5" t="s">
        <v>1715</v>
      </c>
      <c r="C6" s="5" t="s">
        <v>108</v>
      </c>
      <c r="D6" s="5" t="s">
        <v>1732</v>
      </c>
      <c r="E6" s="5" t="s">
        <v>1729</v>
      </c>
      <c r="F6" s="5" t="s">
        <v>1730</v>
      </c>
      <c r="G6" s="5" t="s">
        <v>1733</v>
      </c>
      <c r="H6" s="5" t="s">
        <v>1734</v>
      </c>
      <c r="J6" s="5" t="s">
        <v>2334</v>
      </c>
    </row>
    <row r="7" spans="1:10">
      <c r="A7" s="5">
        <v>6</v>
      </c>
      <c r="B7" s="5" t="s">
        <v>1715</v>
      </c>
      <c r="C7" s="5" t="s">
        <v>108</v>
      </c>
      <c r="D7" s="5" t="s">
        <v>1735</v>
      </c>
      <c r="E7" s="5" t="s">
        <v>1736</v>
      </c>
      <c r="F7" s="5" t="s">
        <v>1737</v>
      </c>
      <c r="G7" s="5" t="s">
        <v>1738</v>
      </c>
      <c r="H7" s="5" t="s">
        <v>1739</v>
      </c>
      <c r="J7" s="5" t="s">
        <v>2334</v>
      </c>
    </row>
    <row r="8" spans="1:10">
      <c r="A8" s="5">
        <v>7</v>
      </c>
      <c r="B8" s="5" t="s">
        <v>1715</v>
      </c>
      <c r="C8" s="5" t="s">
        <v>108</v>
      </c>
      <c r="D8" s="5" t="s">
        <v>1740</v>
      </c>
      <c r="E8" s="5" t="s">
        <v>1741</v>
      </c>
      <c r="F8" s="5" t="s">
        <v>1742</v>
      </c>
      <c r="G8" s="5" t="s">
        <v>1743</v>
      </c>
      <c r="H8" s="5" t="s">
        <v>1744</v>
      </c>
      <c r="J8" s="5" t="s">
        <v>2334</v>
      </c>
    </row>
    <row r="9" spans="1:10">
      <c r="A9" s="5">
        <v>8</v>
      </c>
      <c r="B9" s="5" t="s">
        <v>1715</v>
      </c>
      <c r="C9" s="5" t="s">
        <v>108</v>
      </c>
      <c r="D9" s="5" t="s">
        <v>1745</v>
      </c>
      <c r="E9" s="5" t="s">
        <v>1746</v>
      </c>
      <c r="F9" s="5" t="s">
        <v>1747</v>
      </c>
      <c r="G9" s="5" t="s">
        <v>1748</v>
      </c>
      <c r="H9" s="5" t="s">
        <v>1749</v>
      </c>
      <c r="J9" s="5" t="s">
        <v>2334</v>
      </c>
    </row>
    <row r="10" spans="1:10">
      <c r="A10" s="5">
        <v>9</v>
      </c>
      <c r="B10" s="5" t="s">
        <v>1715</v>
      </c>
      <c r="C10" s="5" t="s">
        <v>108</v>
      </c>
      <c r="D10" s="5" t="s">
        <v>1750</v>
      </c>
      <c r="E10" s="5" t="s">
        <v>1751</v>
      </c>
      <c r="F10" s="5" t="s">
        <v>1752</v>
      </c>
      <c r="G10" s="5" t="s">
        <v>1753</v>
      </c>
      <c r="J10" s="5" t="s">
        <v>2334</v>
      </c>
    </row>
    <row r="11" spans="1:10">
      <c r="A11" s="5">
        <v>10</v>
      </c>
      <c r="B11" s="5" t="s">
        <v>1715</v>
      </c>
      <c r="C11" s="5" t="s">
        <v>108</v>
      </c>
      <c r="D11" s="5" t="s">
        <v>1754</v>
      </c>
      <c r="E11" s="5" t="s">
        <v>1755</v>
      </c>
      <c r="F11" s="5" t="s">
        <v>1756</v>
      </c>
      <c r="G11" s="5" t="s">
        <v>1757</v>
      </c>
      <c r="H11" s="5" t="s">
        <v>1758</v>
      </c>
      <c r="J11" s="5" t="s">
        <v>2334</v>
      </c>
    </row>
    <row r="12" spans="1:10">
      <c r="A12" s="5">
        <v>11</v>
      </c>
      <c r="B12" s="5" t="s">
        <v>1715</v>
      </c>
      <c r="C12" s="5" t="s">
        <v>108</v>
      </c>
      <c r="D12" s="5" t="s">
        <v>1759</v>
      </c>
      <c r="E12" s="5" t="s">
        <v>1760</v>
      </c>
      <c r="F12" s="5" t="s">
        <v>1761</v>
      </c>
      <c r="G12" s="5" t="s">
        <v>1719</v>
      </c>
      <c r="H12" s="5" t="s">
        <v>1762</v>
      </c>
      <c r="J12" s="5" t="s">
        <v>2334</v>
      </c>
    </row>
    <row r="13" spans="1:10">
      <c r="A13" s="5">
        <v>12</v>
      </c>
      <c r="B13" s="5" t="s">
        <v>1715</v>
      </c>
      <c r="C13" s="5" t="s">
        <v>108</v>
      </c>
      <c r="D13" s="5" t="s">
        <v>1763</v>
      </c>
      <c r="E13" s="5" t="s">
        <v>1764</v>
      </c>
      <c r="F13" s="5" t="s">
        <v>1765</v>
      </c>
      <c r="G13" s="5" t="s">
        <v>1719</v>
      </c>
      <c r="J13" s="5" t="s">
        <v>2334</v>
      </c>
    </row>
    <row r="14" spans="1:10">
      <c r="A14" s="5">
        <v>13</v>
      </c>
      <c r="B14" s="5" t="s">
        <v>1715</v>
      </c>
      <c r="C14" s="5" t="s">
        <v>108</v>
      </c>
      <c r="D14" s="5" t="s">
        <v>1766</v>
      </c>
      <c r="E14" s="5" t="s">
        <v>2396</v>
      </c>
      <c r="F14" s="5" t="s">
        <v>1767</v>
      </c>
      <c r="G14" s="5" t="s">
        <v>1768</v>
      </c>
      <c r="H14" s="5" t="s">
        <v>1769</v>
      </c>
      <c r="J14" s="5" t="s">
        <v>2334</v>
      </c>
    </row>
    <row r="15" spans="1:10">
      <c r="A15" s="5">
        <v>14</v>
      </c>
      <c r="B15" s="5" t="s">
        <v>1715</v>
      </c>
      <c r="C15" s="5" t="s">
        <v>108</v>
      </c>
      <c r="D15" s="5" t="s">
        <v>1770</v>
      </c>
      <c r="E15" s="5" t="s">
        <v>1771</v>
      </c>
      <c r="F15" s="5" t="s">
        <v>1772</v>
      </c>
      <c r="G15" s="5" t="s">
        <v>1743</v>
      </c>
      <c r="H15" s="5" t="s">
        <v>1773</v>
      </c>
      <c r="J15" s="5" t="s">
        <v>2334</v>
      </c>
    </row>
    <row r="16" spans="1:10">
      <c r="A16" s="5">
        <v>15</v>
      </c>
      <c r="B16" s="5" t="s">
        <v>1715</v>
      </c>
      <c r="C16" s="5" t="s">
        <v>108</v>
      </c>
      <c r="D16" s="5" t="s">
        <v>1774</v>
      </c>
      <c r="E16" s="5" t="s">
        <v>1775</v>
      </c>
      <c r="F16" s="5" t="s">
        <v>1776</v>
      </c>
      <c r="G16" s="5" t="s">
        <v>1777</v>
      </c>
      <c r="J16" s="5" t="s">
        <v>2334</v>
      </c>
    </row>
    <row r="17" spans="1:10">
      <c r="A17" s="5">
        <v>16</v>
      </c>
      <c r="B17" s="5" t="s">
        <v>1715</v>
      </c>
      <c r="C17" s="5" t="s">
        <v>108</v>
      </c>
      <c r="D17" s="5" t="s">
        <v>1778</v>
      </c>
      <c r="E17" s="5" t="s">
        <v>1779</v>
      </c>
      <c r="F17" s="5" t="s">
        <v>1780</v>
      </c>
      <c r="G17" s="5" t="s">
        <v>1781</v>
      </c>
      <c r="H17" s="5" t="s">
        <v>1782</v>
      </c>
      <c r="J17" s="5" t="s">
        <v>2334</v>
      </c>
    </row>
    <row r="18" spans="1:10">
      <c r="A18" s="5">
        <v>17</v>
      </c>
      <c r="B18" s="5" t="s">
        <v>1715</v>
      </c>
      <c r="C18" s="5" t="s">
        <v>108</v>
      </c>
      <c r="D18" s="5" t="s">
        <v>1783</v>
      </c>
      <c r="E18" s="5" t="s">
        <v>1784</v>
      </c>
      <c r="F18" s="5" t="s">
        <v>1785</v>
      </c>
      <c r="G18" s="5" t="s">
        <v>1786</v>
      </c>
      <c r="H18" s="5" t="s">
        <v>1787</v>
      </c>
      <c r="J18" s="5" t="s">
        <v>2334</v>
      </c>
    </row>
    <row r="19" spans="1:10">
      <c r="A19" s="5">
        <v>18</v>
      </c>
      <c r="B19" s="5" t="s">
        <v>1715</v>
      </c>
      <c r="C19" s="5" t="s">
        <v>108</v>
      </c>
      <c r="D19" s="5" t="s">
        <v>1788</v>
      </c>
      <c r="E19" s="5" t="s">
        <v>1789</v>
      </c>
      <c r="F19" s="5" t="s">
        <v>1790</v>
      </c>
      <c r="G19" s="5" t="s">
        <v>1791</v>
      </c>
      <c r="J19" s="5" t="s">
        <v>2334</v>
      </c>
    </row>
    <row r="20" spans="1:10">
      <c r="A20" s="5">
        <v>19</v>
      </c>
      <c r="B20" s="5" t="s">
        <v>1715</v>
      </c>
      <c r="C20" s="5" t="s">
        <v>108</v>
      </c>
      <c r="D20" s="5" t="s">
        <v>1792</v>
      </c>
      <c r="E20" s="5" t="s">
        <v>1793</v>
      </c>
      <c r="F20" s="5" t="s">
        <v>1794</v>
      </c>
      <c r="G20" s="5" t="s">
        <v>1795</v>
      </c>
      <c r="H20" s="5" t="s">
        <v>1796</v>
      </c>
      <c r="J20" s="5" t="s">
        <v>2334</v>
      </c>
    </row>
    <row r="21" spans="1:10">
      <c r="A21" s="5">
        <v>20</v>
      </c>
      <c r="B21" s="5" t="s">
        <v>1715</v>
      </c>
      <c r="C21" s="5" t="s">
        <v>108</v>
      </c>
      <c r="D21" s="5" t="s">
        <v>1797</v>
      </c>
      <c r="E21" s="5" t="s">
        <v>1798</v>
      </c>
      <c r="F21" s="5" t="s">
        <v>1799</v>
      </c>
      <c r="G21" s="5" t="s">
        <v>1800</v>
      </c>
      <c r="H21" s="5" t="s">
        <v>1801</v>
      </c>
      <c r="J21" s="5" t="s">
        <v>2334</v>
      </c>
    </row>
    <row r="22" spans="1:10">
      <c r="A22" s="5">
        <v>21</v>
      </c>
      <c r="B22" s="5" t="s">
        <v>1715</v>
      </c>
      <c r="C22" s="5" t="s">
        <v>108</v>
      </c>
      <c r="D22" s="5" t="s">
        <v>1802</v>
      </c>
      <c r="E22" s="5" t="s">
        <v>1803</v>
      </c>
      <c r="F22" s="5" t="s">
        <v>1804</v>
      </c>
      <c r="G22" s="5" t="s">
        <v>1805</v>
      </c>
      <c r="J22" s="5" t="s">
        <v>2334</v>
      </c>
    </row>
    <row r="23" spans="1:10">
      <c r="A23" s="5">
        <v>22</v>
      </c>
      <c r="B23" s="5" t="s">
        <v>1715</v>
      </c>
      <c r="C23" s="5" t="s">
        <v>108</v>
      </c>
      <c r="D23" s="5" t="s">
        <v>1806</v>
      </c>
      <c r="E23" s="5" t="s">
        <v>1807</v>
      </c>
      <c r="F23" s="5" t="s">
        <v>1808</v>
      </c>
      <c r="G23" s="5" t="s">
        <v>1809</v>
      </c>
      <c r="H23" s="5" t="s">
        <v>1810</v>
      </c>
      <c r="J23" s="5" t="s">
        <v>2334</v>
      </c>
    </row>
    <row r="24" spans="1:10">
      <c r="A24" s="5">
        <v>23</v>
      </c>
      <c r="B24" s="5" t="s">
        <v>1715</v>
      </c>
      <c r="C24" s="5" t="s">
        <v>108</v>
      </c>
      <c r="D24" s="5" t="s">
        <v>1811</v>
      </c>
      <c r="E24" s="5" t="s">
        <v>1812</v>
      </c>
      <c r="F24" s="5" t="s">
        <v>1813</v>
      </c>
      <c r="G24" s="5" t="s">
        <v>1814</v>
      </c>
      <c r="H24" s="5" t="s">
        <v>1815</v>
      </c>
      <c r="J24" s="5" t="s">
        <v>2334</v>
      </c>
    </row>
    <row r="25" spans="1:10">
      <c r="A25" s="5">
        <v>24</v>
      </c>
      <c r="B25" s="5" t="s">
        <v>1715</v>
      </c>
      <c r="C25" s="5" t="s">
        <v>108</v>
      </c>
      <c r="D25" s="5" t="s">
        <v>1816</v>
      </c>
      <c r="E25" s="5" t="s">
        <v>1817</v>
      </c>
      <c r="F25" s="5" t="s">
        <v>1818</v>
      </c>
      <c r="G25" s="5" t="s">
        <v>1819</v>
      </c>
      <c r="H25" s="5" t="s">
        <v>1820</v>
      </c>
      <c r="J25" s="5" t="s">
        <v>2334</v>
      </c>
    </row>
    <row r="26" spans="1:10">
      <c r="A26" s="5">
        <v>25</v>
      </c>
      <c r="B26" s="5" t="s">
        <v>1715</v>
      </c>
      <c r="C26" s="5" t="s">
        <v>108</v>
      </c>
      <c r="D26" s="5" t="s">
        <v>1821</v>
      </c>
      <c r="E26" s="5" t="s">
        <v>1822</v>
      </c>
      <c r="F26" s="5" t="s">
        <v>1823</v>
      </c>
      <c r="G26" s="5" t="s">
        <v>1723</v>
      </c>
      <c r="H26" s="5" t="s">
        <v>1824</v>
      </c>
      <c r="J26" s="5" t="s">
        <v>2334</v>
      </c>
    </row>
    <row r="27" spans="1:10">
      <c r="A27" s="5">
        <v>26</v>
      </c>
      <c r="B27" s="5" t="s">
        <v>1715</v>
      </c>
      <c r="C27" s="5" t="s">
        <v>108</v>
      </c>
      <c r="D27" s="5" t="s">
        <v>1825</v>
      </c>
      <c r="E27" s="5" t="s">
        <v>1826</v>
      </c>
      <c r="F27" s="5" t="s">
        <v>1827</v>
      </c>
      <c r="G27" s="5" t="s">
        <v>1723</v>
      </c>
      <c r="J27" s="5" t="s">
        <v>2334</v>
      </c>
    </row>
    <row r="28" spans="1:10">
      <c r="A28" s="5">
        <v>27</v>
      </c>
      <c r="B28" s="5" t="s">
        <v>1715</v>
      </c>
      <c r="C28" s="5" t="s">
        <v>108</v>
      </c>
      <c r="D28" s="5" t="s">
        <v>1828</v>
      </c>
      <c r="E28" s="5" t="s">
        <v>1829</v>
      </c>
      <c r="F28" s="5" t="s">
        <v>1830</v>
      </c>
      <c r="G28" s="5" t="s">
        <v>1831</v>
      </c>
      <c r="H28" s="5" t="s">
        <v>1832</v>
      </c>
      <c r="J28" s="5" t="s">
        <v>2334</v>
      </c>
    </row>
    <row r="29" spans="1:10">
      <c r="A29" s="5">
        <v>28</v>
      </c>
      <c r="B29" s="5" t="s">
        <v>1715</v>
      </c>
      <c r="C29" s="5" t="s">
        <v>108</v>
      </c>
      <c r="D29" s="5" t="s">
        <v>1833</v>
      </c>
      <c r="E29" s="5" t="s">
        <v>1834</v>
      </c>
      <c r="F29" s="5" t="s">
        <v>1835</v>
      </c>
      <c r="G29" s="5" t="s">
        <v>1836</v>
      </c>
      <c r="H29" s="5" t="s">
        <v>1837</v>
      </c>
      <c r="J29" s="5" t="s">
        <v>2334</v>
      </c>
    </row>
    <row r="30" spans="1:10">
      <c r="A30" s="5">
        <v>29</v>
      </c>
      <c r="B30" s="5" t="s">
        <v>1715</v>
      </c>
      <c r="C30" s="5" t="s">
        <v>108</v>
      </c>
      <c r="D30" s="5" t="s">
        <v>1838</v>
      </c>
      <c r="E30" s="5" t="s">
        <v>1839</v>
      </c>
      <c r="F30" s="5" t="s">
        <v>1840</v>
      </c>
      <c r="G30" s="5" t="s">
        <v>1841</v>
      </c>
      <c r="H30" s="5" t="s">
        <v>1842</v>
      </c>
      <c r="J30" s="5" t="s">
        <v>2334</v>
      </c>
    </row>
    <row r="31" spans="1:10">
      <c r="A31" s="5">
        <v>30</v>
      </c>
      <c r="B31" s="5" t="s">
        <v>1715</v>
      </c>
      <c r="C31" s="5" t="s">
        <v>108</v>
      </c>
      <c r="D31" s="5" t="s">
        <v>1843</v>
      </c>
      <c r="E31" s="5" t="s">
        <v>1844</v>
      </c>
      <c r="F31" s="5" t="s">
        <v>1845</v>
      </c>
      <c r="G31" s="5" t="s">
        <v>1841</v>
      </c>
      <c r="H31" s="5" t="s">
        <v>1846</v>
      </c>
      <c r="J31" s="5" t="s">
        <v>2334</v>
      </c>
    </row>
    <row r="32" spans="1:10">
      <c r="A32" s="5">
        <v>31</v>
      </c>
      <c r="B32" s="5" t="s">
        <v>1715</v>
      </c>
      <c r="C32" s="5" t="s">
        <v>108</v>
      </c>
      <c r="D32" s="5" t="s">
        <v>1847</v>
      </c>
      <c r="E32" s="5" t="s">
        <v>1848</v>
      </c>
      <c r="F32" s="5" t="s">
        <v>1849</v>
      </c>
      <c r="G32" s="5" t="s">
        <v>1841</v>
      </c>
      <c r="H32" s="5" t="s">
        <v>1850</v>
      </c>
      <c r="J32" s="5" t="s">
        <v>2334</v>
      </c>
    </row>
    <row r="33" spans="1:10">
      <c r="A33" s="5">
        <v>32</v>
      </c>
      <c r="B33" s="5" t="s">
        <v>1715</v>
      </c>
      <c r="C33" s="5" t="s">
        <v>108</v>
      </c>
      <c r="D33" s="5" t="s">
        <v>1851</v>
      </c>
      <c r="E33" s="5" t="s">
        <v>1852</v>
      </c>
      <c r="F33" s="5" t="s">
        <v>1853</v>
      </c>
      <c r="G33" s="5" t="s">
        <v>1854</v>
      </c>
      <c r="H33" s="5" t="s">
        <v>1855</v>
      </c>
      <c r="J33" s="5" t="s">
        <v>2334</v>
      </c>
    </row>
    <row r="34" spans="1:10">
      <c r="A34" s="5">
        <v>33</v>
      </c>
      <c r="B34" s="5" t="s">
        <v>1715</v>
      </c>
      <c r="C34" s="5" t="s">
        <v>108</v>
      </c>
      <c r="D34" s="5" t="s">
        <v>1856</v>
      </c>
      <c r="E34" s="5" t="s">
        <v>1857</v>
      </c>
      <c r="F34" s="5" t="s">
        <v>1858</v>
      </c>
      <c r="G34" s="5" t="s">
        <v>1841</v>
      </c>
      <c r="H34" s="5" t="s">
        <v>1859</v>
      </c>
      <c r="J34" s="5" t="s">
        <v>2334</v>
      </c>
    </row>
    <row r="35" spans="1:10">
      <c r="A35" s="5">
        <v>34</v>
      </c>
      <c r="B35" s="5" t="s">
        <v>1715</v>
      </c>
      <c r="C35" s="5" t="s">
        <v>108</v>
      </c>
      <c r="D35" s="5" t="s">
        <v>1860</v>
      </c>
      <c r="E35" s="5" t="s">
        <v>1861</v>
      </c>
      <c r="F35" s="5" t="s">
        <v>1862</v>
      </c>
      <c r="G35" s="5" t="s">
        <v>1863</v>
      </c>
      <c r="H35" s="5" t="s">
        <v>1864</v>
      </c>
      <c r="J35" s="5" t="s">
        <v>2334</v>
      </c>
    </row>
    <row r="36" spans="1:10">
      <c r="A36" s="5">
        <v>35</v>
      </c>
      <c r="B36" s="5" t="s">
        <v>1715</v>
      </c>
      <c r="C36" s="5" t="s">
        <v>108</v>
      </c>
      <c r="D36" s="5" t="s">
        <v>1865</v>
      </c>
      <c r="E36" s="5" t="s">
        <v>1866</v>
      </c>
      <c r="F36" s="5" t="s">
        <v>1867</v>
      </c>
      <c r="G36" s="5" t="s">
        <v>1868</v>
      </c>
      <c r="H36" s="5" t="s">
        <v>1869</v>
      </c>
      <c r="J36" s="5" t="s">
        <v>2334</v>
      </c>
    </row>
    <row r="37" spans="1:10">
      <c r="A37" s="5">
        <v>36</v>
      </c>
      <c r="B37" s="5" t="s">
        <v>1715</v>
      </c>
      <c r="C37" s="5" t="s">
        <v>108</v>
      </c>
      <c r="D37" s="5" t="s">
        <v>1870</v>
      </c>
      <c r="E37" s="5" t="s">
        <v>1871</v>
      </c>
      <c r="F37" s="5" t="s">
        <v>1872</v>
      </c>
      <c r="G37" s="5" t="s">
        <v>1873</v>
      </c>
      <c r="H37" s="5" t="s">
        <v>1874</v>
      </c>
      <c r="J37" s="5" t="s">
        <v>2334</v>
      </c>
    </row>
    <row r="38" spans="1:10">
      <c r="A38" s="5">
        <v>37</v>
      </c>
      <c r="B38" s="5" t="s">
        <v>1715</v>
      </c>
      <c r="C38" s="5" t="s">
        <v>108</v>
      </c>
      <c r="D38" s="5" t="s">
        <v>1875</v>
      </c>
      <c r="E38" s="5" t="s">
        <v>1876</v>
      </c>
      <c r="F38" s="5" t="s">
        <v>1877</v>
      </c>
      <c r="G38" s="5" t="s">
        <v>1878</v>
      </c>
      <c r="H38" s="5" t="s">
        <v>1879</v>
      </c>
      <c r="J38" s="5" t="s">
        <v>2334</v>
      </c>
    </row>
    <row r="39" spans="1:10">
      <c r="A39" s="5">
        <v>38</v>
      </c>
      <c r="B39" s="5" t="s">
        <v>1715</v>
      </c>
      <c r="C39" s="5" t="s">
        <v>108</v>
      </c>
      <c r="D39" s="5" t="s">
        <v>1880</v>
      </c>
      <c r="E39" s="5" t="s">
        <v>1881</v>
      </c>
      <c r="F39" s="5" t="s">
        <v>1882</v>
      </c>
      <c r="G39" s="5" t="s">
        <v>1883</v>
      </c>
      <c r="H39" s="5" t="s">
        <v>1869</v>
      </c>
      <c r="J39" s="5" t="s">
        <v>2334</v>
      </c>
    </row>
    <row r="40" spans="1:10">
      <c r="A40" s="5">
        <v>39</v>
      </c>
      <c r="B40" s="5" t="s">
        <v>1715</v>
      </c>
      <c r="C40" s="5" t="s">
        <v>108</v>
      </c>
      <c r="D40" s="5" t="s">
        <v>1884</v>
      </c>
      <c r="E40" s="5" t="s">
        <v>1885</v>
      </c>
      <c r="F40" s="5" t="s">
        <v>1886</v>
      </c>
      <c r="G40" s="5" t="s">
        <v>1777</v>
      </c>
      <c r="H40" s="5" t="s">
        <v>1887</v>
      </c>
      <c r="J40" s="5" t="s">
        <v>2334</v>
      </c>
    </row>
    <row r="41" spans="1:10">
      <c r="A41" s="5">
        <v>40</v>
      </c>
      <c r="B41" s="5" t="s">
        <v>1715</v>
      </c>
      <c r="C41" s="5" t="s">
        <v>108</v>
      </c>
      <c r="D41" s="5" t="s">
        <v>1888</v>
      </c>
      <c r="E41" s="5" t="s">
        <v>1889</v>
      </c>
      <c r="F41" s="5" t="s">
        <v>1890</v>
      </c>
      <c r="G41" s="5" t="s">
        <v>1891</v>
      </c>
      <c r="H41" s="5" t="s">
        <v>1892</v>
      </c>
      <c r="J41" s="5" t="s">
        <v>2334</v>
      </c>
    </row>
    <row r="42" spans="1:10">
      <c r="A42" s="5">
        <v>41</v>
      </c>
      <c r="B42" s="5" t="s">
        <v>1715</v>
      </c>
      <c r="C42" s="5" t="s">
        <v>108</v>
      </c>
      <c r="D42" s="5" t="s">
        <v>1893</v>
      </c>
      <c r="E42" s="5" t="s">
        <v>1894</v>
      </c>
      <c r="F42" s="5" t="s">
        <v>1895</v>
      </c>
      <c r="G42" s="5" t="s">
        <v>1896</v>
      </c>
      <c r="H42" s="5" t="s">
        <v>1897</v>
      </c>
      <c r="J42" s="5" t="s">
        <v>2334</v>
      </c>
    </row>
    <row r="43" spans="1:10">
      <c r="A43" s="5">
        <v>42</v>
      </c>
      <c r="B43" s="5" t="s">
        <v>1715</v>
      </c>
      <c r="C43" s="5" t="s">
        <v>108</v>
      </c>
      <c r="D43" s="5" t="s">
        <v>1898</v>
      </c>
      <c r="E43" s="5" t="s">
        <v>1899</v>
      </c>
      <c r="F43" s="5" t="s">
        <v>1900</v>
      </c>
      <c r="G43" s="5" t="s">
        <v>1873</v>
      </c>
      <c r="H43" s="5" t="s">
        <v>1901</v>
      </c>
      <c r="J43" s="5" t="s">
        <v>2334</v>
      </c>
    </row>
    <row r="44" spans="1:10">
      <c r="A44" s="5">
        <v>43</v>
      </c>
      <c r="B44" s="5" t="s">
        <v>1715</v>
      </c>
      <c r="C44" s="5" t="s">
        <v>108</v>
      </c>
      <c r="D44" s="5" t="s">
        <v>1902</v>
      </c>
      <c r="E44" s="5" t="s">
        <v>1903</v>
      </c>
      <c r="F44" s="5" t="s">
        <v>1904</v>
      </c>
      <c r="G44" s="5" t="s">
        <v>1883</v>
      </c>
      <c r="H44" s="5" t="s">
        <v>1905</v>
      </c>
      <c r="J44" s="5" t="s">
        <v>2334</v>
      </c>
    </row>
    <row r="45" spans="1:10">
      <c r="A45" s="5">
        <v>44</v>
      </c>
      <c r="B45" s="5" t="s">
        <v>1715</v>
      </c>
      <c r="C45" s="5" t="s">
        <v>108</v>
      </c>
      <c r="D45" s="5" t="s">
        <v>1906</v>
      </c>
      <c r="E45" s="5" t="s">
        <v>1907</v>
      </c>
      <c r="F45" s="5" t="s">
        <v>1908</v>
      </c>
      <c r="G45" s="5" t="s">
        <v>1909</v>
      </c>
      <c r="H45" s="5" t="s">
        <v>1910</v>
      </c>
      <c r="J45" s="5" t="s">
        <v>2334</v>
      </c>
    </row>
    <row r="46" spans="1:10">
      <c r="A46" s="5">
        <v>45</v>
      </c>
      <c r="B46" s="5" t="s">
        <v>1715</v>
      </c>
      <c r="C46" s="5" t="s">
        <v>108</v>
      </c>
      <c r="D46" s="5" t="s">
        <v>1911</v>
      </c>
      <c r="E46" s="5" t="s">
        <v>1912</v>
      </c>
      <c r="F46" s="5" t="s">
        <v>1913</v>
      </c>
      <c r="G46" s="5" t="s">
        <v>1809</v>
      </c>
      <c r="H46" s="5" t="s">
        <v>1914</v>
      </c>
      <c r="J46" s="5" t="s">
        <v>2334</v>
      </c>
    </row>
    <row r="47" spans="1:10">
      <c r="A47" s="5">
        <v>46</v>
      </c>
      <c r="B47" s="5" t="s">
        <v>1715</v>
      </c>
      <c r="C47" s="5" t="s">
        <v>108</v>
      </c>
      <c r="D47" s="5" t="s">
        <v>1915</v>
      </c>
      <c r="E47" s="5" t="s">
        <v>1916</v>
      </c>
      <c r="F47" s="5" t="s">
        <v>1917</v>
      </c>
      <c r="G47" s="5" t="s">
        <v>1918</v>
      </c>
      <c r="H47" s="5" t="s">
        <v>1919</v>
      </c>
      <c r="J47" s="5" t="s">
        <v>2334</v>
      </c>
    </row>
    <row r="48" spans="1:10">
      <c r="A48" s="5">
        <v>47</v>
      </c>
      <c r="B48" s="5" t="s">
        <v>1715</v>
      </c>
      <c r="C48" s="5" t="s">
        <v>108</v>
      </c>
      <c r="D48" s="5" t="s">
        <v>1920</v>
      </c>
      <c r="E48" s="5" t="s">
        <v>1921</v>
      </c>
      <c r="F48" s="5" t="s">
        <v>1922</v>
      </c>
      <c r="G48" s="5" t="s">
        <v>1909</v>
      </c>
      <c r="H48" s="5" t="s">
        <v>1923</v>
      </c>
      <c r="J48" s="5" t="s">
        <v>2334</v>
      </c>
    </row>
    <row r="49" spans="1:10">
      <c r="A49" s="5">
        <v>48</v>
      </c>
      <c r="B49" s="5" t="s">
        <v>1715</v>
      </c>
      <c r="C49" s="5" t="s">
        <v>108</v>
      </c>
      <c r="D49" s="5" t="s">
        <v>1924</v>
      </c>
      <c r="E49" s="5" t="s">
        <v>1925</v>
      </c>
      <c r="F49" s="5" t="s">
        <v>1926</v>
      </c>
      <c r="G49" s="5" t="s">
        <v>1927</v>
      </c>
      <c r="H49" s="5" t="s">
        <v>1928</v>
      </c>
      <c r="J49" s="5" t="s">
        <v>2334</v>
      </c>
    </row>
    <row r="50" spans="1:10">
      <c r="A50" s="5">
        <v>49</v>
      </c>
      <c r="B50" s="5" t="s">
        <v>1715</v>
      </c>
      <c r="C50" s="5" t="s">
        <v>108</v>
      </c>
      <c r="D50" s="5" t="s">
        <v>1929</v>
      </c>
      <c r="E50" s="5" t="s">
        <v>1930</v>
      </c>
      <c r="F50" s="5" t="s">
        <v>1931</v>
      </c>
      <c r="G50" s="5" t="s">
        <v>1932</v>
      </c>
      <c r="H50" s="5" t="s">
        <v>1933</v>
      </c>
      <c r="J50" s="5" t="s">
        <v>2334</v>
      </c>
    </row>
    <row r="51" spans="1:10">
      <c r="A51" s="5">
        <v>50</v>
      </c>
      <c r="B51" s="5" t="s">
        <v>1715</v>
      </c>
      <c r="C51" s="5" t="s">
        <v>108</v>
      </c>
      <c r="D51" s="5" t="s">
        <v>1934</v>
      </c>
      <c r="E51" s="5" t="s">
        <v>1935</v>
      </c>
      <c r="F51" s="5" t="s">
        <v>1936</v>
      </c>
      <c r="G51" s="5" t="s">
        <v>1809</v>
      </c>
      <c r="H51" s="5" t="s">
        <v>1937</v>
      </c>
      <c r="J51" s="5" t="s">
        <v>2334</v>
      </c>
    </row>
    <row r="52" spans="1:10">
      <c r="A52" s="5">
        <v>51</v>
      </c>
      <c r="B52" s="5" t="s">
        <v>1715</v>
      </c>
      <c r="C52" s="5" t="s">
        <v>108</v>
      </c>
      <c r="D52" s="5" t="s">
        <v>1938</v>
      </c>
      <c r="E52" s="5" t="s">
        <v>1939</v>
      </c>
      <c r="F52" s="5" t="s">
        <v>1940</v>
      </c>
      <c r="G52" s="5" t="s">
        <v>1941</v>
      </c>
      <c r="H52" s="5" t="s">
        <v>1846</v>
      </c>
      <c r="J52" s="5" t="s">
        <v>2334</v>
      </c>
    </row>
    <row r="53" spans="1:10">
      <c r="A53" s="5">
        <v>52</v>
      </c>
      <c r="B53" s="5" t="s">
        <v>1715</v>
      </c>
      <c r="C53" s="5" t="s">
        <v>108</v>
      </c>
      <c r="D53" s="5" t="s">
        <v>1942</v>
      </c>
      <c r="E53" s="5" t="s">
        <v>1943</v>
      </c>
      <c r="F53" s="5" t="s">
        <v>1944</v>
      </c>
      <c r="G53" s="5" t="s">
        <v>1777</v>
      </c>
      <c r="H53" s="5" t="s">
        <v>1945</v>
      </c>
      <c r="J53" s="5" t="s">
        <v>2334</v>
      </c>
    </row>
    <row r="54" spans="1:10">
      <c r="A54" s="5">
        <v>53</v>
      </c>
      <c r="B54" s="5" t="s">
        <v>1715</v>
      </c>
      <c r="C54" s="5" t="s">
        <v>108</v>
      </c>
      <c r="D54" s="5" t="s">
        <v>1946</v>
      </c>
      <c r="E54" s="5" t="s">
        <v>1947</v>
      </c>
      <c r="F54" s="5" t="s">
        <v>1948</v>
      </c>
      <c r="G54" s="5" t="s">
        <v>1949</v>
      </c>
      <c r="H54" s="5" t="s">
        <v>1950</v>
      </c>
      <c r="J54" s="5" t="s">
        <v>2334</v>
      </c>
    </row>
    <row r="55" spans="1:10">
      <c r="A55" s="5">
        <v>54</v>
      </c>
      <c r="B55" s="5" t="s">
        <v>1715</v>
      </c>
      <c r="C55" s="5" t="s">
        <v>108</v>
      </c>
      <c r="D55" s="5" t="s">
        <v>1951</v>
      </c>
      <c r="E55" s="5" t="s">
        <v>1952</v>
      </c>
      <c r="F55" s="5" t="s">
        <v>1953</v>
      </c>
      <c r="G55" s="5" t="s">
        <v>1777</v>
      </c>
      <c r="H55" s="5" t="s">
        <v>1954</v>
      </c>
      <c r="J55" s="5" t="s">
        <v>2334</v>
      </c>
    </row>
    <row r="56" spans="1:10">
      <c r="A56" s="5">
        <v>55</v>
      </c>
      <c r="B56" s="5" t="s">
        <v>1715</v>
      </c>
      <c r="C56" s="5" t="s">
        <v>108</v>
      </c>
      <c r="D56" s="5" t="s">
        <v>1955</v>
      </c>
      <c r="E56" s="5" t="s">
        <v>1956</v>
      </c>
      <c r="F56" s="5" t="s">
        <v>1957</v>
      </c>
      <c r="G56" s="5" t="s">
        <v>1777</v>
      </c>
      <c r="H56" s="5" t="s">
        <v>1958</v>
      </c>
      <c r="J56" s="5" t="s">
        <v>2334</v>
      </c>
    </row>
    <row r="57" spans="1:10">
      <c r="A57" s="5">
        <v>56</v>
      </c>
      <c r="B57" s="5" t="s">
        <v>1715</v>
      </c>
      <c r="C57" s="5" t="s">
        <v>108</v>
      </c>
      <c r="D57" s="5" t="s">
        <v>1959</v>
      </c>
      <c r="E57" s="5" t="s">
        <v>1960</v>
      </c>
      <c r="F57" s="5" t="s">
        <v>1961</v>
      </c>
      <c r="G57" s="5" t="s">
        <v>1777</v>
      </c>
      <c r="H57" s="5" t="s">
        <v>1962</v>
      </c>
      <c r="J57" s="5" t="s">
        <v>2334</v>
      </c>
    </row>
    <row r="58" spans="1:10">
      <c r="A58" s="5">
        <v>57</v>
      </c>
      <c r="B58" s="5" t="s">
        <v>1715</v>
      </c>
      <c r="C58" s="5" t="s">
        <v>108</v>
      </c>
      <c r="D58" s="5" t="s">
        <v>1963</v>
      </c>
      <c r="E58" s="5" t="s">
        <v>1964</v>
      </c>
      <c r="F58" s="5" t="s">
        <v>1965</v>
      </c>
      <c r="G58" s="5" t="s">
        <v>1941</v>
      </c>
      <c r="H58" s="5" t="s">
        <v>1966</v>
      </c>
      <c r="J58" s="5" t="s">
        <v>2334</v>
      </c>
    </row>
    <row r="59" spans="1:10">
      <c r="A59" s="5">
        <v>58</v>
      </c>
      <c r="B59" s="5" t="s">
        <v>1715</v>
      </c>
      <c r="C59" s="5" t="s">
        <v>108</v>
      </c>
      <c r="D59" s="5" t="s">
        <v>1967</v>
      </c>
      <c r="E59" s="5" t="s">
        <v>1968</v>
      </c>
      <c r="F59" s="5" t="s">
        <v>1969</v>
      </c>
      <c r="G59" s="5" t="s">
        <v>1970</v>
      </c>
      <c r="H59" s="5" t="s">
        <v>1971</v>
      </c>
      <c r="J59" s="5" t="s">
        <v>2334</v>
      </c>
    </row>
    <row r="60" spans="1:10">
      <c r="A60" s="5">
        <v>59</v>
      </c>
      <c r="B60" s="5" t="s">
        <v>1715</v>
      </c>
      <c r="C60" s="5" t="s">
        <v>108</v>
      </c>
      <c r="D60" s="5" t="s">
        <v>1972</v>
      </c>
      <c r="E60" s="5" t="s">
        <v>1973</v>
      </c>
      <c r="F60" s="5" t="s">
        <v>1974</v>
      </c>
      <c r="G60" s="5" t="s">
        <v>1841</v>
      </c>
      <c r="H60" s="5" t="s">
        <v>1975</v>
      </c>
      <c r="J60" s="5" t="s">
        <v>2334</v>
      </c>
    </row>
    <row r="61" spans="1:10">
      <c r="A61" s="5">
        <v>60</v>
      </c>
      <c r="B61" s="5" t="s">
        <v>1715</v>
      </c>
      <c r="C61" s="5" t="s">
        <v>108</v>
      </c>
      <c r="D61" s="5" t="s">
        <v>1976</v>
      </c>
      <c r="E61" s="5" t="s">
        <v>1977</v>
      </c>
      <c r="F61" s="5" t="s">
        <v>1978</v>
      </c>
      <c r="G61" s="5" t="s">
        <v>1979</v>
      </c>
      <c r="H61" s="5" t="s">
        <v>1980</v>
      </c>
      <c r="J61" s="5" t="s">
        <v>2334</v>
      </c>
    </row>
    <row r="62" spans="1:10">
      <c r="A62" s="5">
        <v>61</v>
      </c>
      <c r="B62" s="5" t="s">
        <v>1715</v>
      </c>
      <c r="C62" s="5" t="s">
        <v>108</v>
      </c>
      <c r="D62" s="5" t="s">
        <v>1981</v>
      </c>
      <c r="E62" s="5" t="s">
        <v>1982</v>
      </c>
      <c r="F62" s="5" t="s">
        <v>1983</v>
      </c>
      <c r="G62" s="5" t="s">
        <v>1927</v>
      </c>
      <c r="H62" s="5" t="s">
        <v>1984</v>
      </c>
      <c r="J62" s="5" t="s">
        <v>2334</v>
      </c>
    </row>
    <row r="63" spans="1:10">
      <c r="A63" s="5">
        <v>62</v>
      </c>
      <c r="B63" s="5" t="s">
        <v>1715</v>
      </c>
      <c r="C63" s="5" t="s">
        <v>108</v>
      </c>
      <c r="D63" s="5" t="s">
        <v>1985</v>
      </c>
      <c r="E63" s="5" t="s">
        <v>1986</v>
      </c>
      <c r="F63" s="5" t="s">
        <v>1987</v>
      </c>
      <c r="G63" s="5" t="s">
        <v>1941</v>
      </c>
      <c r="H63" s="5" t="s">
        <v>1988</v>
      </c>
      <c r="J63" s="5" t="s">
        <v>2334</v>
      </c>
    </row>
    <row r="64" spans="1:10">
      <c r="A64" s="5">
        <v>63</v>
      </c>
      <c r="B64" s="5" t="s">
        <v>1715</v>
      </c>
      <c r="C64" s="5" t="s">
        <v>108</v>
      </c>
      <c r="D64" s="5" t="s">
        <v>1989</v>
      </c>
      <c r="E64" s="5" t="s">
        <v>1990</v>
      </c>
      <c r="F64" s="5" t="s">
        <v>1991</v>
      </c>
      <c r="G64" s="5" t="s">
        <v>1809</v>
      </c>
      <c r="J64" s="5" t="s">
        <v>2334</v>
      </c>
    </row>
    <row r="65" spans="1:10">
      <c r="A65" s="5">
        <v>64</v>
      </c>
      <c r="B65" s="5" t="s">
        <v>1715</v>
      </c>
      <c r="C65" s="5" t="s">
        <v>108</v>
      </c>
      <c r="D65" s="5" t="s">
        <v>1992</v>
      </c>
      <c r="E65" s="5" t="s">
        <v>1993</v>
      </c>
      <c r="F65" s="5" t="s">
        <v>1994</v>
      </c>
      <c r="G65" s="5" t="s">
        <v>1995</v>
      </c>
      <c r="H65" s="5" t="s">
        <v>1996</v>
      </c>
      <c r="J65" s="5" t="s">
        <v>2334</v>
      </c>
    </row>
    <row r="66" spans="1:10">
      <c r="A66" s="5">
        <v>65</v>
      </c>
      <c r="B66" s="5" t="s">
        <v>1715</v>
      </c>
      <c r="C66" s="5" t="s">
        <v>108</v>
      </c>
      <c r="D66" s="5" t="s">
        <v>1997</v>
      </c>
      <c r="E66" s="5" t="s">
        <v>1998</v>
      </c>
      <c r="F66" s="5" t="s">
        <v>1999</v>
      </c>
      <c r="G66" s="5" t="s">
        <v>1970</v>
      </c>
      <c r="H66" s="5" t="s">
        <v>2000</v>
      </c>
      <c r="J66" s="5" t="s">
        <v>2334</v>
      </c>
    </row>
    <row r="67" spans="1:10">
      <c r="A67" s="5">
        <v>66</v>
      </c>
      <c r="B67" s="5" t="s">
        <v>1715</v>
      </c>
      <c r="C67" s="5" t="s">
        <v>108</v>
      </c>
      <c r="D67" s="5" t="s">
        <v>2001</v>
      </c>
      <c r="E67" s="5" t="s">
        <v>2002</v>
      </c>
      <c r="F67" s="5" t="s">
        <v>2003</v>
      </c>
      <c r="G67" s="5" t="s">
        <v>2004</v>
      </c>
      <c r="H67" s="5" t="s">
        <v>2005</v>
      </c>
      <c r="J67" s="5" t="s">
        <v>2334</v>
      </c>
    </row>
    <row r="68" spans="1:10">
      <c r="A68" s="5">
        <v>67</v>
      </c>
      <c r="B68" s="5" t="s">
        <v>1715</v>
      </c>
      <c r="C68" s="5" t="s">
        <v>108</v>
      </c>
      <c r="D68" s="5" t="s">
        <v>2006</v>
      </c>
      <c r="E68" s="5" t="s">
        <v>2007</v>
      </c>
      <c r="F68" s="5" t="s">
        <v>2008</v>
      </c>
      <c r="G68" s="5" t="s">
        <v>1970</v>
      </c>
      <c r="H68" s="5" t="s">
        <v>2009</v>
      </c>
      <c r="J68" s="5" t="s">
        <v>2334</v>
      </c>
    </row>
    <row r="69" spans="1:10">
      <c r="A69" s="5">
        <v>68</v>
      </c>
      <c r="B69" s="5" t="s">
        <v>1715</v>
      </c>
      <c r="C69" s="5" t="s">
        <v>108</v>
      </c>
      <c r="D69" s="5" t="s">
        <v>2010</v>
      </c>
      <c r="E69" s="5" t="s">
        <v>2011</v>
      </c>
      <c r="F69" s="5" t="s">
        <v>2012</v>
      </c>
      <c r="G69" s="5" t="s">
        <v>1979</v>
      </c>
      <c r="H69" s="5" t="s">
        <v>2013</v>
      </c>
      <c r="J69" s="5" t="s">
        <v>2334</v>
      </c>
    </row>
    <row r="70" spans="1:10">
      <c r="A70" s="5">
        <v>69</v>
      </c>
      <c r="B70" s="5" t="s">
        <v>1715</v>
      </c>
      <c r="C70" s="5" t="s">
        <v>108</v>
      </c>
      <c r="D70" s="5" t="s">
        <v>2014</v>
      </c>
      <c r="E70" s="5" t="s">
        <v>2015</v>
      </c>
      <c r="F70" s="5" t="s">
        <v>2016</v>
      </c>
      <c r="G70" s="5" t="s">
        <v>1970</v>
      </c>
      <c r="H70" s="5" t="s">
        <v>2017</v>
      </c>
      <c r="J70" s="5" t="s">
        <v>2334</v>
      </c>
    </row>
    <row r="71" spans="1:10">
      <c r="A71" s="5">
        <v>70</v>
      </c>
      <c r="B71" s="5" t="s">
        <v>1715</v>
      </c>
      <c r="C71" s="5" t="s">
        <v>108</v>
      </c>
      <c r="D71" s="5" t="s">
        <v>2018</v>
      </c>
      <c r="E71" s="5" t="s">
        <v>2019</v>
      </c>
      <c r="F71" s="5" t="s">
        <v>2020</v>
      </c>
      <c r="G71" s="5" t="s">
        <v>2021</v>
      </c>
      <c r="H71" s="5" t="s">
        <v>2022</v>
      </c>
      <c r="J71" s="5" t="s">
        <v>2334</v>
      </c>
    </row>
    <row r="72" spans="1:10">
      <c r="A72" s="5">
        <v>71</v>
      </c>
      <c r="B72" s="5" t="s">
        <v>1715</v>
      </c>
      <c r="C72" s="5" t="s">
        <v>108</v>
      </c>
      <c r="D72" s="5" t="s">
        <v>2023</v>
      </c>
      <c r="E72" s="5" t="s">
        <v>2019</v>
      </c>
      <c r="F72" s="5" t="s">
        <v>2024</v>
      </c>
      <c r="G72" s="5" t="s">
        <v>2025</v>
      </c>
      <c r="J72" s="5" t="s">
        <v>2334</v>
      </c>
    </row>
    <row r="73" spans="1:10">
      <c r="A73" s="5">
        <v>72</v>
      </c>
      <c r="B73" s="5" t="s">
        <v>1715</v>
      </c>
      <c r="C73" s="5" t="s">
        <v>108</v>
      </c>
      <c r="D73" s="5" t="s">
        <v>2026</v>
      </c>
      <c r="E73" s="5" t="s">
        <v>2027</v>
      </c>
      <c r="F73" s="5" t="s">
        <v>2028</v>
      </c>
      <c r="G73" s="5" t="s">
        <v>2029</v>
      </c>
      <c r="H73" s="5" t="s">
        <v>2030</v>
      </c>
      <c r="J73" s="5" t="s">
        <v>2334</v>
      </c>
    </row>
    <row r="74" spans="1:10">
      <c r="A74" s="5">
        <v>73</v>
      </c>
      <c r="B74" s="5" t="s">
        <v>1715</v>
      </c>
      <c r="C74" s="5" t="s">
        <v>108</v>
      </c>
      <c r="D74" s="5" t="s">
        <v>2031</v>
      </c>
      <c r="E74" s="5" t="s">
        <v>2032</v>
      </c>
      <c r="F74" s="5" t="s">
        <v>2033</v>
      </c>
      <c r="G74" s="5" t="s">
        <v>2034</v>
      </c>
      <c r="H74" s="5" t="s">
        <v>2030</v>
      </c>
      <c r="J74" s="5" t="s">
        <v>2334</v>
      </c>
    </row>
    <row r="75" spans="1:10">
      <c r="A75" s="5">
        <v>74</v>
      </c>
      <c r="B75" s="5" t="s">
        <v>1715</v>
      </c>
      <c r="C75" s="5" t="s">
        <v>108</v>
      </c>
      <c r="D75" s="5" t="s">
        <v>2035</v>
      </c>
      <c r="E75" s="5" t="s">
        <v>2036</v>
      </c>
      <c r="F75" s="5" t="s">
        <v>2037</v>
      </c>
      <c r="G75" s="5" t="s">
        <v>2038</v>
      </c>
      <c r="H75" s="5" t="s">
        <v>2039</v>
      </c>
      <c r="J75" s="5" t="s">
        <v>2334</v>
      </c>
    </row>
    <row r="76" spans="1:10">
      <c r="A76" s="5">
        <v>75</v>
      </c>
      <c r="B76" s="5" t="s">
        <v>1715</v>
      </c>
      <c r="C76" s="5" t="s">
        <v>108</v>
      </c>
      <c r="D76" s="5" t="s">
        <v>2040</v>
      </c>
      <c r="E76" s="5" t="s">
        <v>2041</v>
      </c>
      <c r="F76" s="5" t="s">
        <v>2042</v>
      </c>
      <c r="G76" s="5" t="s">
        <v>2034</v>
      </c>
      <c r="H76" s="5" t="s">
        <v>2043</v>
      </c>
      <c r="J76" s="5" t="s">
        <v>2334</v>
      </c>
    </row>
    <row r="77" spans="1:10">
      <c r="A77" s="5">
        <v>76</v>
      </c>
      <c r="B77" s="5" t="s">
        <v>1715</v>
      </c>
      <c r="C77" s="5" t="s">
        <v>108</v>
      </c>
      <c r="D77" s="5" t="s">
        <v>2044</v>
      </c>
      <c r="E77" s="5" t="s">
        <v>2045</v>
      </c>
      <c r="F77" s="5" t="s">
        <v>2046</v>
      </c>
      <c r="G77" s="5" t="s">
        <v>1891</v>
      </c>
      <c r="H77" s="5" t="s">
        <v>2047</v>
      </c>
      <c r="J77" s="5" t="s">
        <v>2334</v>
      </c>
    </row>
    <row r="78" spans="1:10">
      <c r="A78" s="5">
        <v>77</v>
      </c>
      <c r="B78" s="5" t="s">
        <v>1715</v>
      </c>
      <c r="C78" s="5" t="s">
        <v>108</v>
      </c>
      <c r="D78" s="5" t="s">
        <v>2048</v>
      </c>
      <c r="E78" s="5" t="s">
        <v>2049</v>
      </c>
      <c r="F78" s="5" t="s">
        <v>2050</v>
      </c>
      <c r="G78" s="5" t="s">
        <v>2051</v>
      </c>
      <c r="H78" s="5" t="s">
        <v>2052</v>
      </c>
      <c r="J78" s="5" t="s">
        <v>2334</v>
      </c>
    </row>
    <row r="79" spans="1:10">
      <c r="A79" s="5">
        <v>78</v>
      </c>
      <c r="B79" s="5" t="s">
        <v>1715</v>
      </c>
      <c r="C79" s="5" t="s">
        <v>108</v>
      </c>
      <c r="D79" s="5" t="s">
        <v>2053</v>
      </c>
      <c r="E79" s="5" t="s">
        <v>2054</v>
      </c>
      <c r="F79" s="5" t="s">
        <v>2055</v>
      </c>
      <c r="G79" s="5" t="s">
        <v>2056</v>
      </c>
      <c r="H79" s="5" t="s">
        <v>2057</v>
      </c>
      <c r="J79" s="5" t="s">
        <v>2334</v>
      </c>
    </row>
    <row r="80" spans="1:10">
      <c r="A80" s="5">
        <v>79</v>
      </c>
      <c r="B80" s="5" t="s">
        <v>1715</v>
      </c>
      <c r="C80" s="5" t="s">
        <v>108</v>
      </c>
      <c r="D80" s="5" t="s">
        <v>2058</v>
      </c>
      <c r="E80" s="5" t="s">
        <v>2059</v>
      </c>
      <c r="F80" s="5" t="s">
        <v>2060</v>
      </c>
      <c r="G80" s="5" t="s">
        <v>2051</v>
      </c>
      <c r="H80" s="5" t="s">
        <v>2061</v>
      </c>
      <c r="J80" s="5" t="s">
        <v>2334</v>
      </c>
    </row>
    <row r="81" spans="1:10">
      <c r="A81" s="5">
        <v>80</v>
      </c>
      <c r="B81" s="5" t="s">
        <v>1715</v>
      </c>
      <c r="C81" s="5" t="s">
        <v>108</v>
      </c>
      <c r="D81" s="5" t="s">
        <v>2062</v>
      </c>
      <c r="E81" s="5" t="s">
        <v>2063</v>
      </c>
      <c r="F81" s="5" t="s">
        <v>2064</v>
      </c>
      <c r="G81" s="5" t="s">
        <v>2065</v>
      </c>
      <c r="H81" s="5" t="s">
        <v>2066</v>
      </c>
      <c r="J81" s="5" t="s">
        <v>2334</v>
      </c>
    </row>
    <row r="82" spans="1:10">
      <c r="A82" s="5">
        <v>81</v>
      </c>
      <c r="B82" s="5" t="s">
        <v>1715</v>
      </c>
      <c r="C82" s="5" t="s">
        <v>108</v>
      </c>
      <c r="D82" s="5" t="s">
        <v>2067</v>
      </c>
      <c r="E82" s="5" t="s">
        <v>2068</v>
      </c>
      <c r="F82" s="5" t="s">
        <v>2069</v>
      </c>
      <c r="G82" s="5" t="s">
        <v>2070</v>
      </c>
      <c r="H82" s="5" t="s">
        <v>2071</v>
      </c>
      <c r="J82" s="5" t="s">
        <v>2334</v>
      </c>
    </row>
    <row r="83" spans="1:10">
      <c r="A83" s="5">
        <v>82</v>
      </c>
      <c r="B83" s="5" t="s">
        <v>1715</v>
      </c>
      <c r="C83" s="5" t="s">
        <v>108</v>
      </c>
      <c r="D83" s="5" t="s">
        <v>2072</v>
      </c>
      <c r="E83" s="5" t="s">
        <v>2073</v>
      </c>
      <c r="F83" s="5" t="s">
        <v>2074</v>
      </c>
      <c r="G83" s="5" t="s">
        <v>1723</v>
      </c>
      <c r="H83" s="5" t="s">
        <v>2075</v>
      </c>
      <c r="J83" s="5" t="s">
        <v>2334</v>
      </c>
    </row>
    <row r="84" spans="1:10">
      <c r="A84" s="5">
        <v>83</v>
      </c>
      <c r="B84" s="5" t="s">
        <v>1715</v>
      </c>
      <c r="C84" s="5" t="s">
        <v>108</v>
      </c>
      <c r="D84" s="5" t="s">
        <v>2076</v>
      </c>
      <c r="E84" s="5" t="s">
        <v>2077</v>
      </c>
      <c r="F84" s="5" t="s">
        <v>2078</v>
      </c>
      <c r="G84" s="5" t="s">
        <v>1800</v>
      </c>
      <c r="H84" s="5" t="s">
        <v>2079</v>
      </c>
      <c r="J84" s="5" t="s">
        <v>2334</v>
      </c>
    </row>
    <row r="85" spans="1:10">
      <c r="A85" s="5">
        <v>84</v>
      </c>
      <c r="B85" s="5" t="s">
        <v>1715</v>
      </c>
      <c r="C85" s="5" t="s">
        <v>108</v>
      </c>
      <c r="D85" s="5" t="s">
        <v>2080</v>
      </c>
      <c r="E85" s="5" t="s">
        <v>2081</v>
      </c>
      <c r="F85" s="5" t="s">
        <v>2082</v>
      </c>
      <c r="G85" s="5" t="s">
        <v>1719</v>
      </c>
      <c r="J85" s="5" t="s">
        <v>2334</v>
      </c>
    </row>
    <row r="86" spans="1:10">
      <c r="A86" s="5">
        <v>85</v>
      </c>
      <c r="B86" s="5" t="s">
        <v>1715</v>
      </c>
      <c r="C86" s="5" t="s">
        <v>108</v>
      </c>
      <c r="D86" s="5" t="s">
        <v>2083</v>
      </c>
      <c r="E86" s="5" t="s">
        <v>2084</v>
      </c>
      <c r="F86" s="5" t="s">
        <v>2085</v>
      </c>
      <c r="G86" s="5" t="s">
        <v>1723</v>
      </c>
      <c r="H86" s="5" t="s">
        <v>2086</v>
      </c>
      <c r="J86" s="5" t="s">
        <v>2334</v>
      </c>
    </row>
    <row r="87" spans="1:10">
      <c r="A87" s="5">
        <v>86</v>
      </c>
      <c r="B87" s="5" t="s">
        <v>1715</v>
      </c>
      <c r="C87" s="5" t="s">
        <v>108</v>
      </c>
      <c r="D87" s="5" t="s">
        <v>2087</v>
      </c>
      <c r="E87" s="5" t="s">
        <v>2088</v>
      </c>
      <c r="F87" s="5" t="s">
        <v>2089</v>
      </c>
      <c r="G87" s="5" t="s">
        <v>2034</v>
      </c>
      <c r="H87" s="5" t="s">
        <v>2090</v>
      </c>
      <c r="J87" s="5" t="s">
        <v>2334</v>
      </c>
    </row>
    <row r="88" spans="1:10">
      <c r="A88" s="5">
        <v>87</v>
      </c>
      <c r="B88" s="5" t="s">
        <v>1715</v>
      </c>
      <c r="C88" s="5" t="s">
        <v>108</v>
      </c>
      <c r="D88" s="5" t="s">
        <v>2091</v>
      </c>
      <c r="E88" s="5" t="s">
        <v>2092</v>
      </c>
      <c r="F88" s="5" t="s">
        <v>2093</v>
      </c>
      <c r="G88" s="5" t="s">
        <v>2094</v>
      </c>
      <c r="H88" s="5" t="s">
        <v>2095</v>
      </c>
      <c r="J88" s="5" t="s">
        <v>2334</v>
      </c>
    </row>
    <row r="89" spans="1:10">
      <c r="A89" s="5">
        <v>88</v>
      </c>
      <c r="B89" s="5" t="s">
        <v>1715</v>
      </c>
      <c r="C89" s="5" t="s">
        <v>108</v>
      </c>
      <c r="D89" s="5" t="s">
        <v>2096</v>
      </c>
      <c r="E89" s="5" t="s">
        <v>2097</v>
      </c>
      <c r="F89" s="5" t="s">
        <v>2098</v>
      </c>
      <c r="G89" s="5" t="s">
        <v>2099</v>
      </c>
      <c r="H89" s="5" t="s">
        <v>2100</v>
      </c>
      <c r="J89" s="5" t="s">
        <v>2334</v>
      </c>
    </row>
    <row r="90" spans="1:10">
      <c r="A90" s="5">
        <v>89</v>
      </c>
      <c r="B90" s="5" t="s">
        <v>1715</v>
      </c>
      <c r="C90" s="5" t="s">
        <v>108</v>
      </c>
      <c r="D90" s="5" t="s">
        <v>2101</v>
      </c>
      <c r="E90" s="5" t="s">
        <v>2102</v>
      </c>
      <c r="F90" s="5" t="s">
        <v>2103</v>
      </c>
      <c r="G90" s="5" t="s">
        <v>2104</v>
      </c>
      <c r="H90" s="5" t="s">
        <v>2105</v>
      </c>
      <c r="J90" s="5" t="s">
        <v>2334</v>
      </c>
    </row>
    <row r="91" spans="1:10">
      <c r="A91" s="5">
        <v>90</v>
      </c>
      <c r="B91" s="5" t="s">
        <v>1715</v>
      </c>
      <c r="C91" s="5" t="s">
        <v>108</v>
      </c>
      <c r="D91" s="5" t="s">
        <v>2106</v>
      </c>
      <c r="E91" s="5" t="s">
        <v>2107</v>
      </c>
      <c r="F91" s="5" t="s">
        <v>2108</v>
      </c>
      <c r="G91" s="5" t="s">
        <v>2109</v>
      </c>
      <c r="J91" s="5" t="s">
        <v>2334</v>
      </c>
    </row>
    <row r="92" spans="1:10">
      <c r="A92" s="5">
        <v>91</v>
      </c>
      <c r="B92" s="5" t="s">
        <v>1715</v>
      </c>
      <c r="C92" s="5" t="s">
        <v>108</v>
      </c>
      <c r="D92" s="5" t="s">
        <v>2110</v>
      </c>
      <c r="E92" s="5" t="s">
        <v>2111</v>
      </c>
      <c r="F92" s="5" t="s">
        <v>2112</v>
      </c>
      <c r="G92" s="5" t="s">
        <v>2099</v>
      </c>
      <c r="H92" s="5" t="s">
        <v>2113</v>
      </c>
      <c r="J92" s="5" t="s">
        <v>2334</v>
      </c>
    </row>
    <row r="93" spans="1:10">
      <c r="A93" s="5">
        <v>92</v>
      </c>
      <c r="B93" s="5" t="s">
        <v>1715</v>
      </c>
      <c r="C93" s="5" t="s">
        <v>108</v>
      </c>
      <c r="D93" s="5" t="s">
        <v>2114</v>
      </c>
      <c r="E93" s="5" t="s">
        <v>2115</v>
      </c>
      <c r="F93" s="5" t="s">
        <v>2116</v>
      </c>
      <c r="G93" s="5" t="s">
        <v>2099</v>
      </c>
      <c r="H93" s="5" t="s">
        <v>2117</v>
      </c>
      <c r="J93" s="5" t="s">
        <v>2334</v>
      </c>
    </row>
    <row r="94" spans="1:10">
      <c r="A94" s="5">
        <v>93</v>
      </c>
      <c r="B94" s="5" t="s">
        <v>1715</v>
      </c>
      <c r="C94" s="5" t="s">
        <v>108</v>
      </c>
      <c r="D94" s="5" t="s">
        <v>2118</v>
      </c>
      <c r="E94" s="5" t="s">
        <v>2119</v>
      </c>
      <c r="F94" s="5" t="s">
        <v>2120</v>
      </c>
      <c r="G94" s="5" t="s">
        <v>1883</v>
      </c>
      <c r="H94" s="5" t="s">
        <v>2121</v>
      </c>
      <c r="J94" s="5" t="s">
        <v>2334</v>
      </c>
    </row>
    <row r="95" spans="1:10">
      <c r="A95" s="5">
        <v>94</v>
      </c>
      <c r="B95" s="5" t="s">
        <v>1715</v>
      </c>
      <c r="C95" s="5" t="s">
        <v>108</v>
      </c>
      <c r="D95" s="5" t="s">
        <v>2122</v>
      </c>
      <c r="E95" s="5" t="s">
        <v>2123</v>
      </c>
      <c r="F95" s="5" t="s">
        <v>2124</v>
      </c>
      <c r="G95" s="5" t="s">
        <v>1723</v>
      </c>
      <c r="H95" s="5" t="s">
        <v>2125</v>
      </c>
      <c r="J95" s="5" t="s">
        <v>2334</v>
      </c>
    </row>
    <row r="96" spans="1:10">
      <c r="A96" s="5">
        <v>95</v>
      </c>
      <c r="B96" s="5" t="s">
        <v>1715</v>
      </c>
      <c r="C96" s="5" t="s">
        <v>108</v>
      </c>
      <c r="D96" s="5" t="s">
        <v>2126</v>
      </c>
      <c r="E96" s="5" t="s">
        <v>2127</v>
      </c>
      <c r="F96" s="5" t="s">
        <v>2128</v>
      </c>
      <c r="G96" s="5" t="s">
        <v>2070</v>
      </c>
      <c r="H96" s="5" t="s">
        <v>2129</v>
      </c>
      <c r="J96" s="5" t="s">
        <v>2334</v>
      </c>
    </row>
    <row r="97" spans="1:10">
      <c r="A97" s="5">
        <v>96</v>
      </c>
      <c r="B97" s="5" t="s">
        <v>1715</v>
      </c>
      <c r="C97" s="5" t="s">
        <v>108</v>
      </c>
      <c r="D97" s="5" t="s">
        <v>2130</v>
      </c>
      <c r="E97" s="5" t="s">
        <v>2131</v>
      </c>
      <c r="F97" s="5" t="s">
        <v>2132</v>
      </c>
      <c r="G97" s="5" t="s">
        <v>2070</v>
      </c>
      <c r="H97" s="5" t="s">
        <v>2133</v>
      </c>
      <c r="J97" s="5" t="s">
        <v>2334</v>
      </c>
    </row>
    <row r="98" spans="1:10">
      <c r="A98" s="5">
        <v>97</v>
      </c>
      <c r="B98" s="5" t="s">
        <v>1715</v>
      </c>
      <c r="C98" s="5" t="s">
        <v>108</v>
      </c>
      <c r="D98" s="5" t="s">
        <v>2134</v>
      </c>
      <c r="E98" s="5" t="s">
        <v>2135</v>
      </c>
      <c r="F98" s="5" t="s">
        <v>2136</v>
      </c>
      <c r="G98" s="5" t="s">
        <v>2021</v>
      </c>
      <c r="H98" s="5" t="s">
        <v>2137</v>
      </c>
      <c r="J98" s="5" t="s">
        <v>2334</v>
      </c>
    </row>
    <row r="99" spans="1:10">
      <c r="A99" s="5">
        <v>98</v>
      </c>
      <c r="B99" s="5" t="s">
        <v>1715</v>
      </c>
      <c r="C99" s="5" t="s">
        <v>108</v>
      </c>
      <c r="D99" s="5" t="s">
        <v>2138</v>
      </c>
      <c r="E99" s="5" t="s">
        <v>2139</v>
      </c>
      <c r="F99" s="5" t="s">
        <v>2140</v>
      </c>
      <c r="G99" s="5" t="s">
        <v>2141</v>
      </c>
      <c r="H99" s="5" t="s">
        <v>2142</v>
      </c>
      <c r="J99" s="5" t="s">
        <v>2334</v>
      </c>
    </row>
    <row r="100" spans="1:10">
      <c r="A100" s="5">
        <v>99</v>
      </c>
      <c r="B100" s="5" t="s">
        <v>1715</v>
      </c>
      <c r="C100" s="5" t="s">
        <v>108</v>
      </c>
      <c r="D100" s="5" t="s">
        <v>2143</v>
      </c>
      <c r="E100" s="5" t="s">
        <v>2144</v>
      </c>
      <c r="F100" s="5" t="s">
        <v>2145</v>
      </c>
      <c r="G100" s="5" t="s">
        <v>1723</v>
      </c>
      <c r="H100" s="5" t="s">
        <v>2146</v>
      </c>
      <c r="J100" s="5" t="s">
        <v>2334</v>
      </c>
    </row>
    <row r="101" spans="1:10">
      <c r="A101" s="5">
        <v>100</v>
      </c>
      <c r="B101" s="5" t="s">
        <v>1715</v>
      </c>
      <c r="C101" s="5" t="s">
        <v>108</v>
      </c>
      <c r="D101" s="5" t="s">
        <v>2147</v>
      </c>
      <c r="E101" s="5" t="s">
        <v>2148</v>
      </c>
      <c r="F101" s="5" t="s">
        <v>2149</v>
      </c>
      <c r="G101" s="5" t="s">
        <v>1777</v>
      </c>
      <c r="H101" s="5" t="s">
        <v>2150</v>
      </c>
      <c r="J101" s="5" t="s">
        <v>2334</v>
      </c>
    </row>
    <row r="102" spans="1:10">
      <c r="A102" s="5">
        <v>101</v>
      </c>
      <c r="B102" s="5" t="s">
        <v>1715</v>
      </c>
      <c r="C102" s="5" t="s">
        <v>108</v>
      </c>
      <c r="D102" s="5" t="s">
        <v>2151</v>
      </c>
      <c r="E102" s="5" t="s">
        <v>2152</v>
      </c>
      <c r="F102" s="5" t="s">
        <v>2153</v>
      </c>
      <c r="G102" s="5" t="s">
        <v>1941</v>
      </c>
      <c r="J102" s="5" t="s">
        <v>2334</v>
      </c>
    </row>
    <row r="103" spans="1:10">
      <c r="A103" s="5">
        <v>102</v>
      </c>
      <c r="B103" s="5" t="s">
        <v>1715</v>
      </c>
      <c r="C103" s="5" t="s">
        <v>108</v>
      </c>
      <c r="D103" s="5" t="s">
        <v>2154</v>
      </c>
      <c r="E103" s="5" t="s">
        <v>2155</v>
      </c>
      <c r="F103" s="5" t="s">
        <v>2156</v>
      </c>
      <c r="G103" s="5" t="s">
        <v>1883</v>
      </c>
      <c r="H103" s="5" t="s">
        <v>2157</v>
      </c>
      <c r="J103" s="5" t="s">
        <v>2334</v>
      </c>
    </row>
    <row r="104" spans="1:10">
      <c r="A104" s="5">
        <v>103</v>
      </c>
      <c r="B104" s="5" t="s">
        <v>1715</v>
      </c>
      <c r="C104" s="5" t="s">
        <v>108</v>
      </c>
      <c r="D104" s="5" t="s">
        <v>2158</v>
      </c>
      <c r="E104" s="5" t="s">
        <v>2159</v>
      </c>
      <c r="F104" s="5" t="s">
        <v>2160</v>
      </c>
      <c r="G104" s="5" t="s">
        <v>1814</v>
      </c>
      <c r="H104" s="5" t="s">
        <v>2161</v>
      </c>
      <c r="J104" s="5" t="s">
        <v>2334</v>
      </c>
    </row>
    <row r="105" spans="1:10">
      <c r="A105" s="5">
        <v>104</v>
      </c>
      <c r="B105" s="5" t="s">
        <v>1715</v>
      </c>
      <c r="C105" s="5" t="s">
        <v>108</v>
      </c>
      <c r="D105" s="5" t="s">
        <v>2162</v>
      </c>
      <c r="E105" s="5" t="s">
        <v>2163</v>
      </c>
      <c r="F105" s="5" t="s">
        <v>2164</v>
      </c>
      <c r="G105" s="5" t="s">
        <v>1883</v>
      </c>
      <c r="H105" s="5" t="s">
        <v>2165</v>
      </c>
      <c r="J105" s="5" t="s">
        <v>2334</v>
      </c>
    </row>
    <row r="106" spans="1:10">
      <c r="A106" s="5">
        <v>105</v>
      </c>
      <c r="B106" s="5" t="s">
        <v>1715</v>
      </c>
      <c r="C106" s="5" t="s">
        <v>108</v>
      </c>
      <c r="D106" s="5" t="s">
        <v>2166</v>
      </c>
      <c r="E106" s="5" t="s">
        <v>2167</v>
      </c>
      <c r="F106" s="5" t="s">
        <v>2168</v>
      </c>
      <c r="G106" s="5" t="s">
        <v>1979</v>
      </c>
      <c r="H106" s="5" t="s">
        <v>2169</v>
      </c>
      <c r="J106" s="5" t="s">
        <v>2334</v>
      </c>
    </row>
    <row r="107" spans="1:10">
      <c r="A107" s="5">
        <v>106</v>
      </c>
      <c r="B107" s="5" t="s">
        <v>1715</v>
      </c>
      <c r="C107" s="5" t="s">
        <v>108</v>
      </c>
      <c r="D107" s="5" t="s">
        <v>2170</v>
      </c>
      <c r="E107" s="5" t="s">
        <v>2171</v>
      </c>
      <c r="F107" s="5" t="s">
        <v>2172</v>
      </c>
      <c r="G107" s="5" t="s">
        <v>2173</v>
      </c>
      <c r="H107" s="5" t="s">
        <v>2174</v>
      </c>
      <c r="J107" s="5" t="s">
        <v>2334</v>
      </c>
    </row>
    <row r="108" spans="1:10">
      <c r="A108" s="5">
        <v>107</v>
      </c>
      <c r="B108" s="5" t="s">
        <v>1715</v>
      </c>
      <c r="C108" s="5" t="s">
        <v>108</v>
      </c>
      <c r="D108" s="5" t="s">
        <v>2175</v>
      </c>
      <c r="E108" s="5" t="s">
        <v>2176</v>
      </c>
      <c r="F108" s="5" t="s">
        <v>2177</v>
      </c>
      <c r="G108" s="5" t="s">
        <v>2099</v>
      </c>
      <c r="J108" s="5" t="s">
        <v>2334</v>
      </c>
    </row>
    <row r="109" spans="1:10">
      <c r="A109" s="5">
        <v>108</v>
      </c>
      <c r="B109" s="5" t="s">
        <v>1715</v>
      </c>
      <c r="C109" s="5" t="s">
        <v>108</v>
      </c>
      <c r="D109" s="5" t="s">
        <v>2178</v>
      </c>
      <c r="E109" s="5" t="s">
        <v>2179</v>
      </c>
      <c r="F109" s="5" t="s">
        <v>2180</v>
      </c>
      <c r="G109" s="5" t="s">
        <v>2181</v>
      </c>
      <c r="J109" s="5" t="s">
        <v>2334</v>
      </c>
    </row>
    <row r="110" spans="1:10">
      <c r="A110" s="5">
        <v>109</v>
      </c>
      <c r="B110" s="5" t="s">
        <v>1715</v>
      </c>
      <c r="C110" s="5" t="s">
        <v>108</v>
      </c>
      <c r="D110" s="5" t="s">
        <v>2182</v>
      </c>
      <c r="E110" s="5" t="s">
        <v>2183</v>
      </c>
      <c r="F110" s="5" t="s">
        <v>2184</v>
      </c>
      <c r="G110" s="5" t="s">
        <v>1873</v>
      </c>
      <c r="H110" s="5" t="s">
        <v>2185</v>
      </c>
      <c r="J110" s="5" t="s">
        <v>2334</v>
      </c>
    </row>
    <row r="111" spans="1:10">
      <c r="A111" s="5">
        <v>110</v>
      </c>
      <c r="B111" s="5" t="s">
        <v>1715</v>
      </c>
      <c r="C111" s="5" t="s">
        <v>108</v>
      </c>
      <c r="D111" s="5" t="s">
        <v>2186</v>
      </c>
      <c r="E111" s="5" t="s">
        <v>2187</v>
      </c>
      <c r="F111" s="5" t="s">
        <v>2188</v>
      </c>
      <c r="G111" s="5" t="s">
        <v>1800</v>
      </c>
      <c r="H111" s="5" t="s">
        <v>2189</v>
      </c>
      <c r="J111" s="5" t="s">
        <v>2334</v>
      </c>
    </row>
    <row r="112" spans="1:10">
      <c r="A112" s="5">
        <v>111</v>
      </c>
      <c r="B112" s="5" t="s">
        <v>1715</v>
      </c>
      <c r="C112" s="5" t="s">
        <v>108</v>
      </c>
      <c r="D112" s="5" t="s">
        <v>2190</v>
      </c>
      <c r="E112" s="5" t="s">
        <v>2191</v>
      </c>
      <c r="F112" s="5" t="s">
        <v>2192</v>
      </c>
      <c r="G112" s="5" t="s">
        <v>1854</v>
      </c>
      <c r="H112" s="5" t="s">
        <v>2193</v>
      </c>
      <c r="J112" s="5" t="s">
        <v>2334</v>
      </c>
    </row>
    <row r="113" spans="1:10">
      <c r="A113" s="5">
        <v>112</v>
      </c>
      <c r="B113" s="5" t="s">
        <v>1715</v>
      </c>
      <c r="C113" s="5" t="s">
        <v>108</v>
      </c>
      <c r="D113" s="5" t="s">
        <v>2194</v>
      </c>
      <c r="E113" s="5" t="s">
        <v>2195</v>
      </c>
      <c r="F113" s="5" t="s">
        <v>2196</v>
      </c>
      <c r="G113" s="5" t="s">
        <v>1854</v>
      </c>
      <c r="H113" s="5" t="s">
        <v>2197</v>
      </c>
      <c r="J113" s="5" t="s">
        <v>2334</v>
      </c>
    </row>
    <row r="114" spans="1:10">
      <c r="A114" s="5">
        <v>113</v>
      </c>
      <c r="B114" s="5" t="s">
        <v>1715</v>
      </c>
      <c r="C114" s="5" t="s">
        <v>108</v>
      </c>
      <c r="D114" s="5" t="s">
        <v>2198</v>
      </c>
      <c r="E114" s="5" t="s">
        <v>2199</v>
      </c>
      <c r="F114" s="5" t="s">
        <v>2200</v>
      </c>
      <c r="G114" s="5" t="s">
        <v>2141</v>
      </c>
      <c r="H114" s="5" t="s">
        <v>2201</v>
      </c>
      <c r="J114" s="5" t="s">
        <v>2334</v>
      </c>
    </row>
    <row r="115" spans="1:10">
      <c r="A115" s="5">
        <v>114</v>
      </c>
      <c r="B115" s="5" t="s">
        <v>1715</v>
      </c>
      <c r="C115" s="5" t="s">
        <v>108</v>
      </c>
      <c r="D115" s="5" t="s">
        <v>2202</v>
      </c>
      <c r="E115" s="5" t="s">
        <v>2203</v>
      </c>
      <c r="F115" s="5" t="s">
        <v>2204</v>
      </c>
      <c r="G115" s="5" t="s">
        <v>1800</v>
      </c>
      <c r="H115" s="5" t="s">
        <v>2205</v>
      </c>
      <c r="J115" s="5" t="s">
        <v>2334</v>
      </c>
    </row>
    <row r="116" spans="1:10">
      <c r="A116" s="5">
        <v>115</v>
      </c>
      <c r="B116" s="5" t="s">
        <v>1715</v>
      </c>
      <c r="C116" s="5" t="s">
        <v>108</v>
      </c>
      <c r="D116" s="5" t="s">
        <v>2206</v>
      </c>
      <c r="E116" s="5" t="s">
        <v>2207</v>
      </c>
      <c r="F116" s="5" t="s">
        <v>2208</v>
      </c>
      <c r="G116" s="5" t="s">
        <v>1719</v>
      </c>
      <c r="J116" s="5" t="s">
        <v>2334</v>
      </c>
    </row>
    <row r="117" spans="1:10">
      <c r="A117" s="5">
        <v>116</v>
      </c>
      <c r="B117" s="5" t="s">
        <v>1715</v>
      </c>
      <c r="C117" s="5" t="s">
        <v>108</v>
      </c>
      <c r="D117" s="5" t="s">
        <v>2209</v>
      </c>
      <c r="E117" s="5" t="s">
        <v>2210</v>
      </c>
      <c r="F117" s="5" t="s">
        <v>2211</v>
      </c>
      <c r="G117" s="5" t="s">
        <v>1800</v>
      </c>
      <c r="H117" s="5" t="s">
        <v>2212</v>
      </c>
      <c r="J117" s="5" t="s">
        <v>2334</v>
      </c>
    </row>
    <row r="118" spans="1:10">
      <c r="A118" s="5">
        <v>117</v>
      </c>
      <c r="B118" s="5" t="s">
        <v>1715</v>
      </c>
      <c r="C118" s="5" t="s">
        <v>108</v>
      </c>
      <c r="D118" s="5" t="s">
        <v>2213</v>
      </c>
      <c r="E118" s="5" t="s">
        <v>2214</v>
      </c>
      <c r="F118" s="5" t="s">
        <v>2215</v>
      </c>
      <c r="G118" s="5" t="s">
        <v>1883</v>
      </c>
      <c r="H118" s="5" t="s">
        <v>2216</v>
      </c>
      <c r="J118" s="5" t="s">
        <v>2334</v>
      </c>
    </row>
    <row r="119" spans="1:10">
      <c r="A119" s="5">
        <v>118</v>
      </c>
      <c r="B119" s="5" t="s">
        <v>1715</v>
      </c>
      <c r="C119" s="5" t="s">
        <v>108</v>
      </c>
      <c r="D119" s="5" t="s">
        <v>2217</v>
      </c>
      <c r="E119" s="5" t="s">
        <v>2218</v>
      </c>
      <c r="F119" s="5" t="s">
        <v>2219</v>
      </c>
      <c r="G119" s="5" t="s">
        <v>2220</v>
      </c>
      <c r="H119" s="5" t="s">
        <v>2221</v>
      </c>
      <c r="J119" s="5" t="s">
        <v>2334</v>
      </c>
    </row>
    <row r="120" spans="1:10">
      <c r="A120" s="5">
        <v>119</v>
      </c>
      <c r="B120" s="5" t="s">
        <v>1715</v>
      </c>
      <c r="C120" s="5" t="s">
        <v>108</v>
      </c>
      <c r="D120" s="5" t="s">
        <v>2222</v>
      </c>
      <c r="E120" s="5" t="s">
        <v>2223</v>
      </c>
      <c r="F120" s="5" t="s">
        <v>2224</v>
      </c>
      <c r="G120" s="5" t="s">
        <v>2070</v>
      </c>
      <c r="J120" s="5" t="s">
        <v>2334</v>
      </c>
    </row>
    <row r="121" spans="1:10">
      <c r="A121" s="5">
        <v>120</v>
      </c>
      <c r="B121" s="5" t="s">
        <v>1715</v>
      </c>
      <c r="C121" s="5" t="s">
        <v>108</v>
      </c>
      <c r="D121" s="5" t="s">
        <v>2225</v>
      </c>
      <c r="E121" s="5" t="s">
        <v>2226</v>
      </c>
      <c r="F121" s="5" t="s">
        <v>2227</v>
      </c>
      <c r="G121" s="5" t="s">
        <v>1883</v>
      </c>
      <c r="H121" s="5" t="s">
        <v>2228</v>
      </c>
      <c r="J121" s="5" t="s">
        <v>2334</v>
      </c>
    </row>
    <row r="122" spans="1:10">
      <c r="A122" s="5">
        <v>121</v>
      </c>
      <c r="B122" s="5" t="s">
        <v>1715</v>
      </c>
      <c r="C122" s="5" t="s">
        <v>108</v>
      </c>
      <c r="D122" s="5" t="s">
        <v>2229</v>
      </c>
      <c r="E122" s="5" t="s">
        <v>2230</v>
      </c>
      <c r="F122" s="5" t="s">
        <v>2231</v>
      </c>
      <c r="G122" s="5" t="s">
        <v>1932</v>
      </c>
      <c r="H122" s="5" t="s">
        <v>1945</v>
      </c>
      <c r="J122" s="5" t="s">
        <v>2334</v>
      </c>
    </row>
    <row r="123" spans="1:10">
      <c r="A123" s="5">
        <v>122</v>
      </c>
      <c r="B123" s="5" t="s">
        <v>1715</v>
      </c>
      <c r="C123" s="5" t="s">
        <v>108</v>
      </c>
      <c r="D123" s="5" t="s">
        <v>2232</v>
      </c>
      <c r="E123" s="5" t="s">
        <v>2233</v>
      </c>
      <c r="F123" s="5" t="s">
        <v>2234</v>
      </c>
      <c r="G123" s="5" t="s">
        <v>2235</v>
      </c>
      <c r="H123" s="5" t="s">
        <v>2146</v>
      </c>
      <c r="J123" s="5" t="s">
        <v>2334</v>
      </c>
    </row>
    <row r="124" spans="1:10">
      <c r="A124" s="5">
        <v>123</v>
      </c>
      <c r="B124" s="5" t="s">
        <v>1715</v>
      </c>
      <c r="C124" s="5" t="s">
        <v>108</v>
      </c>
      <c r="D124" s="5" t="s">
        <v>2236</v>
      </c>
      <c r="E124" s="5" t="s">
        <v>2237</v>
      </c>
      <c r="F124" s="5" t="s">
        <v>2238</v>
      </c>
      <c r="G124" s="5" t="s">
        <v>1723</v>
      </c>
      <c r="H124" s="5" t="s">
        <v>2146</v>
      </c>
      <c r="J124" s="5" t="s">
        <v>2334</v>
      </c>
    </row>
    <row r="125" spans="1:10">
      <c r="A125" s="5">
        <v>124</v>
      </c>
      <c r="B125" s="5" t="s">
        <v>1715</v>
      </c>
      <c r="C125" s="5" t="s">
        <v>108</v>
      </c>
      <c r="D125" s="5" t="s">
        <v>2239</v>
      </c>
      <c r="E125" s="5" t="s">
        <v>2240</v>
      </c>
      <c r="F125" s="5" t="s">
        <v>2241</v>
      </c>
      <c r="G125" s="5" t="s">
        <v>1800</v>
      </c>
      <c r="H125" s="5" t="s">
        <v>2242</v>
      </c>
      <c r="J125" s="5" t="s">
        <v>2334</v>
      </c>
    </row>
    <row r="126" spans="1:10">
      <c r="A126" s="5">
        <v>125</v>
      </c>
      <c r="B126" s="5" t="s">
        <v>1715</v>
      </c>
      <c r="C126" s="5" t="s">
        <v>108</v>
      </c>
      <c r="D126" s="5" t="s">
        <v>2243</v>
      </c>
      <c r="E126" s="5" t="s">
        <v>2244</v>
      </c>
      <c r="F126" s="5" t="s">
        <v>2245</v>
      </c>
      <c r="G126" s="5" t="s">
        <v>1800</v>
      </c>
      <c r="H126" s="5" t="s">
        <v>2246</v>
      </c>
      <c r="J126" s="5" t="s">
        <v>2334</v>
      </c>
    </row>
    <row r="127" spans="1:10">
      <c r="A127" s="5">
        <v>126</v>
      </c>
      <c r="B127" s="5" t="s">
        <v>1715</v>
      </c>
      <c r="C127" s="5" t="s">
        <v>108</v>
      </c>
      <c r="D127" s="5" t="s">
        <v>2247</v>
      </c>
      <c r="E127" s="5" t="s">
        <v>2248</v>
      </c>
      <c r="F127" s="5" t="s">
        <v>2249</v>
      </c>
      <c r="G127" s="5" t="s">
        <v>2004</v>
      </c>
      <c r="H127" s="5" t="s">
        <v>2250</v>
      </c>
      <c r="J127" s="5" t="s">
        <v>2334</v>
      </c>
    </row>
    <row r="128" spans="1:10">
      <c r="A128" s="5">
        <v>127</v>
      </c>
      <c r="B128" s="5" t="s">
        <v>1715</v>
      </c>
      <c r="C128" s="5" t="s">
        <v>108</v>
      </c>
      <c r="D128" s="5" t="s">
        <v>2251</v>
      </c>
      <c r="E128" s="5" t="s">
        <v>2252</v>
      </c>
      <c r="F128" s="5" t="s">
        <v>2253</v>
      </c>
      <c r="G128" s="5" t="s">
        <v>1909</v>
      </c>
      <c r="H128" s="5" t="s">
        <v>2254</v>
      </c>
      <c r="J128" s="5" t="s">
        <v>2334</v>
      </c>
    </row>
    <row r="129" spans="1:10">
      <c r="A129" s="5">
        <v>128</v>
      </c>
      <c r="B129" s="5" t="s">
        <v>1715</v>
      </c>
      <c r="C129" s="5" t="s">
        <v>108</v>
      </c>
      <c r="D129" s="5" t="s">
        <v>2255</v>
      </c>
      <c r="E129" s="5" t="s">
        <v>2256</v>
      </c>
      <c r="F129" s="5" t="s">
        <v>2257</v>
      </c>
      <c r="G129" s="5" t="s">
        <v>1800</v>
      </c>
      <c r="H129" s="5" t="s">
        <v>2242</v>
      </c>
      <c r="J129" s="5" t="s">
        <v>2334</v>
      </c>
    </row>
    <row r="130" spans="1:10">
      <c r="A130" s="5">
        <v>129</v>
      </c>
      <c r="B130" s="5" t="s">
        <v>1715</v>
      </c>
      <c r="C130" s="5" t="s">
        <v>108</v>
      </c>
      <c r="D130" s="5" t="s">
        <v>2258</v>
      </c>
      <c r="E130" s="5" t="s">
        <v>2259</v>
      </c>
      <c r="F130" s="5" t="s">
        <v>2260</v>
      </c>
      <c r="G130" s="5" t="s">
        <v>2235</v>
      </c>
      <c r="H130" s="5" t="s">
        <v>2261</v>
      </c>
      <c r="J130" s="5" t="s">
        <v>2334</v>
      </c>
    </row>
    <row r="131" spans="1:10">
      <c r="A131" s="5">
        <v>130</v>
      </c>
      <c r="B131" s="5" t="s">
        <v>1715</v>
      </c>
      <c r="C131" s="5" t="s">
        <v>108</v>
      </c>
      <c r="D131" s="5" t="s">
        <v>2262</v>
      </c>
      <c r="E131" s="5" t="s">
        <v>2263</v>
      </c>
      <c r="F131" s="5" t="s">
        <v>2264</v>
      </c>
      <c r="G131" s="5" t="s">
        <v>1883</v>
      </c>
      <c r="H131" s="5" t="s">
        <v>2265</v>
      </c>
      <c r="J131" s="5" t="s">
        <v>2334</v>
      </c>
    </row>
    <row r="132" spans="1:10">
      <c r="A132" s="5">
        <v>131</v>
      </c>
      <c r="B132" s="5" t="s">
        <v>1715</v>
      </c>
      <c r="C132" s="5" t="s">
        <v>108</v>
      </c>
      <c r="D132" s="5" t="s">
        <v>2266</v>
      </c>
      <c r="E132" s="5" t="s">
        <v>2267</v>
      </c>
      <c r="F132" s="5" t="s">
        <v>2268</v>
      </c>
      <c r="G132" s="5" t="s">
        <v>2070</v>
      </c>
      <c r="H132" s="5" t="s">
        <v>2269</v>
      </c>
      <c r="J132" s="5" t="s">
        <v>2334</v>
      </c>
    </row>
    <row r="133" spans="1:10">
      <c r="A133" s="5">
        <v>132</v>
      </c>
      <c r="B133" s="5" t="s">
        <v>1715</v>
      </c>
      <c r="C133" s="5" t="s">
        <v>108</v>
      </c>
      <c r="D133" s="5" t="s">
        <v>2270</v>
      </c>
      <c r="E133" s="5" t="s">
        <v>2271</v>
      </c>
      <c r="F133" s="5" t="s">
        <v>2272</v>
      </c>
      <c r="G133" s="5" t="s">
        <v>2070</v>
      </c>
      <c r="H133" s="5" t="s">
        <v>2273</v>
      </c>
      <c r="J133" s="5" t="s">
        <v>2334</v>
      </c>
    </row>
    <row r="134" spans="1:10">
      <c r="A134" s="5">
        <v>133</v>
      </c>
      <c r="B134" s="5" t="s">
        <v>1715</v>
      </c>
      <c r="C134" s="5" t="s">
        <v>108</v>
      </c>
      <c r="D134" s="5" t="s">
        <v>2274</v>
      </c>
      <c r="E134" s="5" t="s">
        <v>2275</v>
      </c>
      <c r="F134" s="5" t="s">
        <v>2276</v>
      </c>
      <c r="G134" s="5" t="s">
        <v>2070</v>
      </c>
      <c r="J134" s="5" t="s">
        <v>2334</v>
      </c>
    </row>
    <row r="135" spans="1:10">
      <c r="A135" s="5">
        <v>134</v>
      </c>
      <c r="B135" s="5" t="s">
        <v>1715</v>
      </c>
      <c r="C135" s="5" t="s">
        <v>108</v>
      </c>
      <c r="D135" s="5" t="s">
        <v>2277</v>
      </c>
      <c r="E135" s="5" t="s">
        <v>2278</v>
      </c>
      <c r="F135" s="5" t="s">
        <v>2279</v>
      </c>
      <c r="G135" s="5" t="s">
        <v>1800</v>
      </c>
      <c r="H135" s="5" t="s">
        <v>2280</v>
      </c>
      <c r="J135" s="5" t="s">
        <v>2334</v>
      </c>
    </row>
    <row r="136" spans="1:10">
      <c r="A136" s="5">
        <v>135</v>
      </c>
      <c r="B136" s="5" t="s">
        <v>1715</v>
      </c>
      <c r="C136" s="5" t="s">
        <v>108</v>
      </c>
      <c r="D136" s="5" t="s">
        <v>2281</v>
      </c>
      <c r="E136" s="5" t="s">
        <v>2282</v>
      </c>
      <c r="F136" s="5" t="s">
        <v>2283</v>
      </c>
      <c r="G136" s="5" t="s">
        <v>2284</v>
      </c>
      <c r="H136" s="5" t="s">
        <v>2285</v>
      </c>
      <c r="J136" s="5" t="s">
        <v>2334</v>
      </c>
    </row>
    <row r="137" spans="1:10">
      <c r="A137" s="5">
        <v>136</v>
      </c>
      <c r="B137" s="5" t="s">
        <v>1715</v>
      </c>
      <c r="C137" s="5" t="s">
        <v>108</v>
      </c>
      <c r="D137" s="5" t="s">
        <v>2286</v>
      </c>
      <c r="E137" s="5" t="s">
        <v>2287</v>
      </c>
      <c r="F137" s="5" t="s">
        <v>2288</v>
      </c>
      <c r="G137" s="5" t="s">
        <v>2289</v>
      </c>
      <c r="H137" s="5" t="s">
        <v>2290</v>
      </c>
      <c r="J137" s="5" t="s">
        <v>2334</v>
      </c>
    </row>
    <row r="138" spans="1:10">
      <c r="A138" s="5">
        <v>137</v>
      </c>
      <c r="B138" s="5" t="s">
        <v>1715</v>
      </c>
      <c r="C138" s="5" t="s">
        <v>108</v>
      </c>
      <c r="D138" s="5" t="s">
        <v>2291</v>
      </c>
      <c r="E138" s="5" t="s">
        <v>2292</v>
      </c>
      <c r="F138" s="5" t="s">
        <v>2293</v>
      </c>
      <c r="G138" s="5" t="s">
        <v>1800</v>
      </c>
      <c r="J138" s="5" t="s">
        <v>2334</v>
      </c>
    </row>
    <row r="139" spans="1:10">
      <c r="A139" s="5">
        <v>138</v>
      </c>
      <c r="B139" s="5" t="s">
        <v>1715</v>
      </c>
      <c r="C139" s="5" t="s">
        <v>108</v>
      </c>
      <c r="D139" s="5" t="s">
        <v>2294</v>
      </c>
      <c r="E139" s="5" t="s">
        <v>2295</v>
      </c>
      <c r="F139" s="5" t="s">
        <v>2296</v>
      </c>
      <c r="G139" s="5" t="s">
        <v>2297</v>
      </c>
      <c r="H139" s="5" t="s">
        <v>2298</v>
      </c>
      <c r="J139" s="5" t="s">
        <v>2334</v>
      </c>
    </row>
    <row r="140" spans="1:10">
      <c r="A140" s="5">
        <v>139</v>
      </c>
      <c r="B140" s="5" t="s">
        <v>1715</v>
      </c>
      <c r="C140" s="5" t="s">
        <v>108</v>
      </c>
      <c r="D140" s="5" t="s">
        <v>2299</v>
      </c>
      <c r="E140" s="5" t="s">
        <v>2300</v>
      </c>
      <c r="F140" s="5" t="s">
        <v>2301</v>
      </c>
      <c r="G140" s="5" t="s">
        <v>2302</v>
      </c>
      <c r="H140" s="5" t="s">
        <v>2303</v>
      </c>
      <c r="J140" s="5" t="s">
        <v>2334</v>
      </c>
    </row>
    <row r="141" spans="1:10">
      <c r="A141" s="5">
        <v>140</v>
      </c>
      <c r="B141" s="5" t="s">
        <v>1715</v>
      </c>
      <c r="C141" s="5" t="s">
        <v>108</v>
      </c>
      <c r="D141" s="5" t="s">
        <v>2304</v>
      </c>
      <c r="E141" s="5" t="s">
        <v>2305</v>
      </c>
      <c r="F141" s="5" t="s">
        <v>2306</v>
      </c>
      <c r="G141" s="5" t="s">
        <v>2307</v>
      </c>
      <c r="H141" s="5" t="s">
        <v>2308</v>
      </c>
      <c r="J141" s="5" t="s">
        <v>2334</v>
      </c>
    </row>
    <row r="142" spans="1:10">
      <c r="A142" s="5">
        <v>141</v>
      </c>
      <c r="B142" s="5" t="s">
        <v>1715</v>
      </c>
      <c r="C142" s="5" t="s">
        <v>108</v>
      </c>
      <c r="D142" s="5" t="s">
        <v>2309</v>
      </c>
      <c r="E142" s="5" t="s">
        <v>2310</v>
      </c>
      <c r="F142" s="5" t="s">
        <v>2311</v>
      </c>
      <c r="G142" s="5" t="s">
        <v>2312</v>
      </c>
      <c r="J142" s="5" t="s">
        <v>2334</v>
      </c>
    </row>
    <row r="143" spans="1:10">
      <c r="A143" s="5">
        <v>142</v>
      </c>
      <c r="B143" s="5" t="s">
        <v>1715</v>
      </c>
      <c r="C143" s="5" t="s">
        <v>108</v>
      </c>
      <c r="D143" s="5" t="s">
        <v>2313</v>
      </c>
      <c r="E143" s="5" t="s">
        <v>2314</v>
      </c>
      <c r="F143" s="5" t="s">
        <v>2315</v>
      </c>
      <c r="G143" s="5" t="s">
        <v>2316</v>
      </c>
      <c r="H143" s="5" t="s">
        <v>2317</v>
      </c>
      <c r="J143" s="5" t="s">
        <v>2334</v>
      </c>
    </row>
    <row r="144" spans="1:10">
      <c r="A144" s="5">
        <v>143</v>
      </c>
      <c r="B144" s="5" t="s">
        <v>1715</v>
      </c>
      <c r="C144" s="5" t="s">
        <v>108</v>
      </c>
      <c r="D144" s="5" t="s">
        <v>2318</v>
      </c>
      <c r="E144" s="5" t="s">
        <v>2319</v>
      </c>
      <c r="F144" s="5" t="s">
        <v>2320</v>
      </c>
      <c r="G144" s="5" t="s">
        <v>1883</v>
      </c>
      <c r="J144" s="5" t="s">
        <v>2334</v>
      </c>
    </row>
    <row r="145" spans="1:10">
      <c r="A145" s="5">
        <v>144</v>
      </c>
      <c r="B145" s="5" t="s">
        <v>1715</v>
      </c>
      <c r="C145" s="5" t="s">
        <v>108</v>
      </c>
      <c r="D145" s="5" t="s">
        <v>2321</v>
      </c>
      <c r="E145" s="5" t="s">
        <v>2322</v>
      </c>
      <c r="F145" s="5" t="s">
        <v>2323</v>
      </c>
      <c r="G145" s="5" t="s">
        <v>2324</v>
      </c>
      <c r="H145" s="5" t="s">
        <v>2325</v>
      </c>
      <c r="J145" s="5" t="s">
        <v>2334</v>
      </c>
    </row>
    <row r="146" spans="1:10">
      <c r="A146" s="5">
        <v>145</v>
      </c>
      <c r="B146" s="5" t="s">
        <v>1715</v>
      </c>
      <c r="C146" s="5" t="s">
        <v>108</v>
      </c>
      <c r="D146" s="5" t="s">
        <v>2326</v>
      </c>
      <c r="E146" s="5" t="s">
        <v>2327</v>
      </c>
      <c r="F146" s="5" t="s">
        <v>2328</v>
      </c>
      <c r="G146" s="5" t="s">
        <v>2329</v>
      </c>
      <c r="J146" s="5" t="s">
        <v>2334</v>
      </c>
    </row>
    <row r="147" spans="1:10">
      <c r="A147" s="5">
        <v>146</v>
      </c>
      <c r="B147" s="5" t="s">
        <v>1715</v>
      </c>
      <c r="C147" s="5" t="s">
        <v>108</v>
      </c>
      <c r="D147" s="5" t="s">
        <v>2330</v>
      </c>
      <c r="E147" s="5" t="s">
        <v>2331</v>
      </c>
      <c r="F147" s="5" t="s">
        <v>1742</v>
      </c>
      <c r="G147" s="5" t="s">
        <v>2332</v>
      </c>
      <c r="H147" s="5" t="s">
        <v>2333</v>
      </c>
      <c r="J147" s="5" t="s">
        <v>2334</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60" sqref="E60"/>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713</v>
      </c>
      <c r="E5" s="1162"/>
      <c r="F5" s="1162"/>
      <c r="G5" s="1162"/>
      <c r="H5" s="1162"/>
      <c r="I5" s="1162"/>
      <c r="J5" s="1163"/>
      <c r="K5" s="437"/>
      <c r="L5" s="176"/>
      <c r="M5" s="176"/>
      <c r="N5" s="176"/>
      <c r="O5" s="176"/>
      <c r="P5" s="176"/>
      <c r="Q5" s="176"/>
      <c r="R5" s="176"/>
      <c r="S5" s="569"/>
      <c r="T5" s="569"/>
      <c r="U5" s="569"/>
      <c r="V5" s="569"/>
      <c r="W5" s="176"/>
    </row>
    <row r="6" spans="1:24" s="470" customFormat="1" ht="3" customHeight="1">
      <c r="A6" s="312"/>
      <c r="B6" s="312"/>
      <c r="D6" s="1193"/>
      <c r="E6" s="1194"/>
      <c r="F6" s="1194"/>
      <c r="G6" s="1194"/>
      <c r="H6" s="1194"/>
      <c r="I6" s="1194"/>
      <c r="J6" s="1195"/>
      <c r="S6" s="647"/>
      <c r="T6" s="647"/>
      <c r="U6" s="647"/>
      <c r="V6" s="647"/>
    </row>
    <row r="7" spans="1:24" s="470" customFormat="1" ht="5.25" hidden="1" customHeight="1">
      <c r="A7" s="312"/>
      <c r="B7" s="312"/>
      <c r="E7" s="1196"/>
      <c r="F7" s="1196"/>
      <c r="G7" s="1185"/>
      <c r="H7" s="1185"/>
      <c r="I7" s="1185"/>
      <c r="J7" s="1185"/>
      <c r="S7" s="647"/>
      <c r="T7" s="647"/>
      <c r="U7" s="647"/>
      <c r="V7" s="647"/>
    </row>
    <row r="8" spans="1:24" s="470" customFormat="1" ht="5.25" hidden="1" customHeight="1">
      <c r="A8" s="312"/>
      <c r="B8" s="312"/>
      <c r="E8" s="1196"/>
      <c r="F8" s="1196"/>
      <c r="G8" s="1185"/>
      <c r="H8" s="1185"/>
      <c r="I8" s="1185"/>
      <c r="J8" s="1185"/>
      <c r="S8" s="647"/>
      <c r="T8" s="647"/>
      <c r="U8" s="647"/>
      <c r="V8" s="647"/>
    </row>
    <row r="9" spans="1:24" s="470" customFormat="1" ht="5.25" hidden="1" customHeight="1">
      <c r="A9" s="312"/>
      <c r="B9" s="312"/>
      <c r="E9" s="1196"/>
      <c r="F9" s="1196"/>
      <c r="G9" s="1185"/>
      <c r="H9" s="1185"/>
      <c r="I9" s="1185"/>
      <c r="J9" s="1185"/>
      <c r="S9" s="647"/>
      <c r="T9" s="647"/>
      <c r="U9" s="647"/>
      <c r="V9" s="647"/>
    </row>
    <row r="10" spans="1:24" s="647" customFormat="1" ht="5.25" hidden="1">
      <c r="A10" s="312"/>
      <c r="B10" s="312"/>
      <c r="E10" s="1197"/>
      <c r="F10" s="1197"/>
      <c r="G10" s="842"/>
      <c r="H10" s="466"/>
      <c r="I10" s="795"/>
      <c r="J10" s="795"/>
    </row>
    <row r="11" spans="1:24" s="159" customFormat="1" ht="18.75" hidden="1" customHeight="1">
      <c r="A11" s="312"/>
      <c r="B11" s="312"/>
      <c r="D11" s="152"/>
      <c r="E11" s="1198" t="s">
        <v>720</v>
      </c>
      <c r="F11" s="1198"/>
      <c r="G11" s="1120"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8" t="s">
        <v>721</v>
      </c>
      <c r="F12" s="1198"/>
      <c r="G12" s="1120"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2"/>
      <c r="F13" s="1192"/>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6" t="s">
        <v>92</v>
      </c>
      <c r="E17" s="1186" t="s">
        <v>297</v>
      </c>
      <c r="F17" s="1186" t="s">
        <v>80</v>
      </c>
      <c r="G17" s="1186" t="s">
        <v>439</v>
      </c>
      <c r="H17" s="1186" t="s">
        <v>92</v>
      </c>
      <c r="I17" s="1186"/>
      <c r="J17" s="1186" t="s">
        <v>20</v>
      </c>
      <c r="K17" s="1188" t="s">
        <v>480</v>
      </c>
      <c r="L17" s="1188"/>
      <c r="M17" s="1188"/>
      <c r="N17" s="1188"/>
      <c r="O17" s="1188" t="s">
        <v>711</v>
      </c>
      <c r="P17" s="1188"/>
      <c r="Q17" s="1188"/>
      <c r="R17" s="1188"/>
      <c r="S17" s="1188" t="s">
        <v>712</v>
      </c>
      <c r="T17" s="1188"/>
      <c r="U17" s="1188"/>
      <c r="V17" s="1188"/>
      <c r="W17" s="1186" t="s">
        <v>244</v>
      </c>
    </row>
    <row r="18" spans="1:24" ht="30.75" customHeight="1">
      <c r="D18" s="1186"/>
      <c r="E18" s="1186"/>
      <c r="F18" s="1186"/>
      <c r="G18" s="1186"/>
      <c r="H18" s="1186"/>
      <c r="I18" s="1186"/>
      <c r="J18" s="1186"/>
      <c r="K18" s="115" t="s">
        <v>300</v>
      </c>
      <c r="L18" s="1186" t="s">
        <v>92</v>
      </c>
      <c r="M18" s="1186"/>
      <c r="N18" s="115" t="s">
        <v>230</v>
      </c>
      <c r="O18" s="115" t="s">
        <v>300</v>
      </c>
      <c r="P18" s="1186" t="s">
        <v>92</v>
      </c>
      <c r="Q18" s="1186"/>
      <c r="R18" s="115" t="s">
        <v>230</v>
      </c>
      <c r="S18" s="542" t="s">
        <v>300</v>
      </c>
      <c r="T18" s="1186" t="s">
        <v>92</v>
      </c>
      <c r="U18" s="1186"/>
      <c r="V18" s="542" t="s">
        <v>400</v>
      </c>
      <c r="W18" s="1186"/>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10</v>
      </c>
      <c r="C21" s="310"/>
      <c r="D21" s="1173">
        <v>1</v>
      </c>
      <c r="E21" s="1174" t="s">
        <v>620</v>
      </c>
      <c r="F21" s="1178" t="s">
        <v>1700</v>
      </c>
      <c r="G21" s="1181" t="s">
        <v>85</v>
      </c>
      <c r="H21" s="1173"/>
      <c r="I21" s="1173">
        <v>1</v>
      </c>
      <c r="J21" s="1189" t="s">
        <v>620</v>
      </c>
      <c r="K21" s="1169" t="s">
        <v>85</v>
      </c>
      <c r="L21" s="1167"/>
      <c r="M21" s="1167" t="s">
        <v>93</v>
      </c>
      <c r="N21" s="1172"/>
      <c r="O21" s="1169" t="s">
        <v>85</v>
      </c>
      <c r="P21" s="1167"/>
      <c r="Q21" s="1167" t="s">
        <v>93</v>
      </c>
      <c r="R21" s="1168"/>
      <c r="S21" s="1169" t="s">
        <v>85</v>
      </c>
      <c r="T21" s="1089"/>
      <c r="U21" s="1089" t="s">
        <v>93</v>
      </c>
      <c r="V21" s="1121"/>
      <c r="W21" s="308"/>
    </row>
    <row r="22" spans="1:24" s="1103" customFormat="1" ht="17.100000000000001" customHeight="1">
      <c r="A22" s="750"/>
      <c r="C22" s="749"/>
      <c r="D22" s="1173"/>
      <c r="E22" s="1175"/>
      <c r="F22" s="1179"/>
      <c r="G22" s="1181"/>
      <c r="H22" s="1173"/>
      <c r="I22" s="1173"/>
      <c r="J22" s="1190"/>
      <c r="K22" s="1169"/>
      <c r="L22" s="1167"/>
      <c r="M22" s="1167"/>
      <c r="N22" s="1172"/>
      <c r="O22" s="1169"/>
      <c r="P22" s="1167"/>
      <c r="Q22" s="1167"/>
      <c r="R22" s="1168"/>
      <c r="S22" s="1169"/>
      <c r="T22" s="1091"/>
      <c r="U22" s="746"/>
      <c r="V22" s="747"/>
      <c r="W22" s="748"/>
    </row>
    <row r="23" spans="1:24" s="1103" customFormat="1" ht="17.100000000000001" customHeight="1">
      <c r="A23" s="750"/>
      <c r="C23" s="749"/>
      <c r="D23" s="1171"/>
      <c r="E23" s="1176"/>
      <c r="F23" s="1179"/>
      <c r="G23" s="1170"/>
      <c r="H23" s="1171"/>
      <c r="I23" s="1171"/>
      <c r="J23" s="1190"/>
      <c r="K23" s="1170"/>
      <c r="L23" s="1171"/>
      <c r="M23" s="1171"/>
      <c r="N23" s="1168"/>
      <c r="O23" s="1170"/>
      <c r="P23" s="1111"/>
      <c r="Q23" s="746"/>
      <c r="R23" s="747"/>
      <c r="S23" s="743"/>
      <c r="T23" s="743"/>
      <c r="U23" s="743"/>
      <c r="V23" s="743"/>
      <c r="W23" s="748"/>
    </row>
    <row r="24" spans="1:24" s="1103" customFormat="1" ht="15" customHeight="1">
      <c r="A24" s="750"/>
      <c r="C24" s="749"/>
      <c r="D24" s="1171"/>
      <c r="E24" s="1176"/>
      <c r="F24" s="1179"/>
      <c r="G24" s="1170"/>
      <c r="H24" s="1171"/>
      <c r="I24" s="1171"/>
      <c r="J24" s="1191"/>
      <c r="K24" s="1170"/>
      <c r="L24" s="746"/>
      <c r="M24" s="747"/>
      <c r="N24" s="747"/>
      <c r="O24" s="747"/>
      <c r="P24" s="747"/>
      <c r="Q24" s="747"/>
      <c r="R24" s="747"/>
      <c r="S24" s="743"/>
      <c r="T24" s="743"/>
      <c r="U24" s="743"/>
      <c r="V24" s="743"/>
      <c r="W24" s="748"/>
    </row>
    <row r="25" spans="1:24" s="1103" customFormat="1" ht="15" customHeight="1">
      <c r="A25" s="750"/>
      <c r="C25" s="749"/>
      <c r="D25" s="1171"/>
      <c r="E25" s="1177"/>
      <c r="F25" s="1180"/>
      <c r="G25" s="117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2" t="s">
        <v>737</v>
      </c>
      <c r="F32" s="1182"/>
      <c r="G32" s="1182"/>
      <c r="H32" s="1182"/>
      <c r="I32" s="1182"/>
      <c r="J32" s="1182"/>
      <c r="K32" s="1182"/>
      <c r="L32" s="1182"/>
      <c r="M32" s="1182"/>
      <c r="N32" s="1182"/>
      <c r="O32" s="1182"/>
      <c r="P32" s="1182"/>
      <c r="Q32" s="1182"/>
      <c r="R32" s="1182"/>
      <c r="S32" s="1182"/>
      <c r="T32" s="1182"/>
      <c r="U32" s="1182"/>
      <c r="V32" s="1182"/>
      <c r="W32" s="1182"/>
    </row>
    <row r="33" spans="5:23" ht="36.950000000000003" customHeight="1">
      <c r="E33" s="1183" t="s">
        <v>739</v>
      </c>
      <c r="F33" s="1184"/>
      <c r="G33" s="1184"/>
      <c r="H33" s="1184"/>
      <c r="I33" s="1184"/>
      <c r="J33" s="1184"/>
      <c r="K33" s="1184"/>
      <c r="L33" s="1184"/>
      <c r="M33" s="1184"/>
      <c r="N33" s="1184"/>
      <c r="O33" s="1184"/>
      <c r="P33" s="1184"/>
      <c r="Q33" s="1184"/>
      <c r="R33" s="1184"/>
      <c r="S33" s="1184"/>
      <c r="T33" s="1184"/>
      <c r="U33" s="1184"/>
      <c r="V33" s="1184"/>
      <c r="W33" s="1184"/>
    </row>
    <row r="34" spans="5:23" ht="17.100000000000001" customHeight="1">
      <c r="E34" s="1183" t="s">
        <v>740</v>
      </c>
      <c r="F34" s="1184"/>
      <c r="G34" s="1184"/>
      <c r="H34" s="1184"/>
      <c r="I34" s="1184"/>
      <c r="J34" s="1184"/>
      <c r="K34" s="1184"/>
      <c r="L34" s="1184"/>
      <c r="M34" s="1184"/>
      <c r="N34" s="1184"/>
      <c r="O34" s="1184"/>
      <c r="P34" s="1184"/>
      <c r="Q34" s="1184"/>
      <c r="R34" s="1184"/>
      <c r="S34" s="1184"/>
      <c r="T34" s="1184"/>
      <c r="U34" s="1184"/>
      <c r="V34" s="1184"/>
      <c r="W34" s="1184"/>
    </row>
    <row r="35" spans="5:23" ht="27" customHeight="1">
      <c r="E35" s="1183" t="s">
        <v>741</v>
      </c>
      <c r="F35" s="1184"/>
      <c r="G35" s="1184"/>
      <c r="H35" s="1184"/>
      <c r="I35" s="1184"/>
      <c r="J35" s="1184"/>
      <c r="K35" s="1184"/>
      <c r="L35" s="1184"/>
      <c r="M35" s="1184"/>
      <c r="N35" s="1184"/>
      <c r="O35" s="1184"/>
      <c r="P35" s="1184"/>
      <c r="Q35" s="1184"/>
      <c r="R35" s="1184"/>
      <c r="S35" s="1184"/>
      <c r="T35" s="1184"/>
      <c r="U35" s="1184"/>
      <c r="V35" s="1184"/>
      <c r="W35" s="1184"/>
    </row>
    <row r="36" spans="5:23" ht="17.100000000000001" customHeight="1">
      <c r="E36" s="1183" t="s">
        <v>742</v>
      </c>
      <c r="F36" s="1184"/>
      <c r="G36" s="1184"/>
      <c r="H36" s="1184"/>
      <c r="I36" s="1184"/>
      <c r="J36" s="1184"/>
      <c r="K36" s="1184"/>
      <c r="L36" s="1184"/>
      <c r="M36" s="1184"/>
      <c r="N36" s="1184"/>
      <c r="O36" s="1184"/>
      <c r="P36" s="1184"/>
      <c r="Q36" s="1184"/>
      <c r="R36" s="1184"/>
      <c r="S36" s="1184"/>
      <c r="T36" s="1184"/>
      <c r="U36" s="1184"/>
      <c r="V36" s="1184"/>
      <c r="W36" s="1184"/>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2" t="s">
        <v>738</v>
      </c>
      <c r="F38" s="1182"/>
      <c r="G38" s="1182"/>
      <c r="H38" s="1182"/>
      <c r="I38" s="1182"/>
      <c r="J38" s="1182"/>
      <c r="K38" s="1182"/>
      <c r="L38" s="1182"/>
      <c r="M38" s="1182"/>
      <c r="N38" s="1182"/>
      <c r="O38" s="1182"/>
      <c r="P38" s="1182"/>
      <c r="Q38" s="1182"/>
      <c r="R38" s="1182"/>
      <c r="S38" s="1182"/>
      <c r="T38" s="1182"/>
      <c r="U38" s="1182"/>
      <c r="V38" s="1182"/>
      <c r="W38" s="1182"/>
    </row>
    <row r="39" spans="5:23" ht="17.100000000000001" customHeight="1">
      <c r="E39" s="1183" t="s">
        <v>743</v>
      </c>
      <c r="F39" s="1184"/>
      <c r="G39" s="1184"/>
      <c r="H39" s="1184"/>
      <c r="I39" s="1184"/>
      <c r="J39" s="1184"/>
      <c r="K39" s="1184"/>
      <c r="L39" s="1184"/>
      <c r="M39" s="1184"/>
      <c r="N39" s="1184"/>
      <c r="O39" s="1184"/>
      <c r="P39" s="1184"/>
      <c r="Q39" s="1184"/>
      <c r="R39" s="1184"/>
      <c r="S39" s="1184"/>
      <c r="T39" s="1184"/>
      <c r="U39" s="1184"/>
      <c r="V39" s="1184"/>
      <c r="W39" s="1184"/>
    </row>
    <row r="40" spans="5:23" ht="17.100000000000001" customHeight="1">
      <c r="E40" s="1183" t="s">
        <v>744</v>
      </c>
      <c r="F40" s="1184"/>
      <c r="G40" s="1184"/>
      <c r="H40" s="1184"/>
      <c r="I40" s="1184"/>
      <c r="J40" s="1184"/>
      <c r="K40" s="1184"/>
      <c r="L40" s="1184"/>
      <c r="M40" s="1184"/>
      <c r="N40" s="1184"/>
      <c r="O40" s="1184"/>
      <c r="P40" s="1184"/>
      <c r="Q40" s="1184"/>
      <c r="R40" s="1184"/>
      <c r="S40" s="1184"/>
      <c r="T40" s="1184"/>
      <c r="U40" s="1184"/>
      <c r="V40" s="1184"/>
      <c r="W40" s="1184"/>
    </row>
  </sheetData>
  <sheetProtection password="FA9C"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76"/>
  <sheetViews>
    <sheetView showGridLines="0" zoomScaleNormal="100" workbookViewId="0"/>
  </sheetViews>
  <sheetFormatPr defaultRowHeight="11.25"/>
  <cols>
    <col min="1" max="1" width="9.140625" style="1062"/>
  </cols>
  <sheetData>
    <row r="1" spans="1:4">
      <c r="A1" s="1062" t="s">
        <v>1691</v>
      </c>
      <c r="B1" t="s">
        <v>515</v>
      </c>
      <c r="C1" t="s">
        <v>516</v>
      </c>
      <c r="D1" t="s">
        <v>1690</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809</v>
      </c>
      <c r="C18" t="s">
        <v>811</v>
      </c>
      <c r="D18" t="s">
        <v>812</v>
      </c>
    </row>
    <row r="19" spans="1:4">
      <c r="A19" s="1062">
        <v>18</v>
      </c>
      <c r="B19" t="s">
        <v>809</v>
      </c>
      <c r="C19" t="s">
        <v>809</v>
      </c>
      <c r="D19" t="s">
        <v>810</v>
      </c>
    </row>
    <row r="20" spans="1:4">
      <c r="A20" s="1062">
        <v>19</v>
      </c>
      <c r="B20" t="s">
        <v>809</v>
      </c>
      <c r="C20" t="s">
        <v>813</v>
      </c>
      <c r="D20" t="s">
        <v>814</v>
      </c>
    </row>
    <row r="21" spans="1:4">
      <c r="A21" s="1062">
        <v>20</v>
      </c>
      <c r="B21" t="s">
        <v>809</v>
      </c>
      <c r="C21" t="s">
        <v>815</v>
      </c>
      <c r="D21" t="s">
        <v>816</v>
      </c>
    </row>
    <row r="22" spans="1:4">
      <c r="A22" s="1062">
        <v>21</v>
      </c>
      <c r="B22" t="s">
        <v>809</v>
      </c>
      <c r="C22" t="s">
        <v>817</v>
      </c>
      <c r="D22" t="s">
        <v>818</v>
      </c>
    </row>
    <row r="23" spans="1:4">
      <c r="A23" s="1062">
        <v>22</v>
      </c>
      <c r="B23" t="s">
        <v>809</v>
      </c>
      <c r="C23" t="s">
        <v>819</v>
      </c>
      <c r="D23" t="s">
        <v>820</v>
      </c>
    </row>
    <row r="24" spans="1:4">
      <c r="A24" s="1062">
        <v>23</v>
      </c>
      <c r="B24" t="s">
        <v>809</v>
      </c>
      <c r="C24" t="s">
        <v>821</v>
      </c>
      <c r="D24" t="s">
        <v>822</v>
      </c>
    </row>
    <row r="25" spans="1:4">
      <c r="A25" s="1062">
        <v>24</v>
      </c>
      <c r="B25" t="s">
        <v>809</v>
      </c>
      <c r="C25" t="s">
        <v>823</v>
      </c>
      <c r="D25" t="s">
        <v>824</v>
      </c>
    </row>
    <row r="26" spans="1:4">
      <c r="A26" s="1062">
        <v>25</v>
      </c>
      <c r="B26" t="s">
        <v>809</v>
      </c>
      <c r="C26" t="s">
        <v>825</v>
      </c>
      <c r="D26" t="s">
        <v>826</v>
      </c>
    </row>
    <row r="27" spans="1:4">
      <c r="A27" s="1062">
        <v>26</v>
      </c>
      <c r="B27" t="s">
        <v>809</v>
      </c>
      <c r="C27" t="s">
        <v>827</v>
      </c>
      <c r="D27" t="s">
        <v>828</v>
      </c>
    </row>
    <row r="28" spans="1:4">
      <c r="A28" s="1062">
        <v>27</v>
      </c>
      <c r="B28" t="s">
        <v>809</v>
      </c>
      <c r="C28" t="s">
        <v>829</v>
      </c>
      <c r="D28" t="s">
        <v>830</v>
      </c>
    </row>
    <row r="29" spans="1:4">
      <c r="A29" s="1062">
        <v>28</v>
      </c>
      <c r="B29" t="s">
        <v>809</v>
      </c>
      <c r="C29" t="s">
        <v>831</v>
      </c>
      <c r="D29" t="s">
        <v>832</v>
      </c>
    </row>
    <row r="30" spans="1:4">
      <c r="A30" s="1062">
        <v>29</v>
      </c>
      <c r="B30" t="s">
        <v>809</v>
      </c>
      <c r="C30" t="s">
        <v>833</v>
      </c>
      <c r="D30" t="s">
        <v>834</v>
      </c>
    </row>
    <row r="31" spans="1:4">
      <c r="A31" s="1062">
        <v>30</v>
      </c>
      <c r="B31" t="s">
        <v>809</v>
      </c>
      <c r="C31" t="s">
        <v>835</v>
      </c>
      <c r="D31" t="s">
        <v>836</v>
      </c>
    </row>
    <row r="32" spans="1:4">
      <c r="A32" s="1062">
        <v>31</v>
      </c>
      <c r="B32" t="s">
        <v>809</v>
      </c>
      <c r="C32" t="s">
        <v>837</v>
      </c>
      <c r="D32" t="s">
        <v>838</v>
      </c>
    </row>
    <row r="33" spans="1:4">
      <c r="A33" s="1062">
        <v>32</v>
      </c>
      <c r="B33" t="s">
        <v>839</v>
      </c>
      <c r="C33" t="s">
        <v>841</v>
      </c>
      <c r="D33" t="s">
        <v>842</v>
      </c>
    </row>
    <row r="34" spans="1:4">
      <c r="A34" s="1062">
        <v>33</v>
      </c>
      <c r="B34" t="s">
        <v>839</v>
      </c>
      <c r="C34" t="s">
        <v>839</v>
      </c>
      <c r="D34" t="s">
        <v>840</v>
      </c>
    </row>
    <row r="35" spans="1:4">
      <c r="A35" s="1062">
        <v>34</v>
      </c>
      <c r="B35" t="s">
        <v>839</v>
      </c>
      <c r="C35" t="s">
        <v>843</v>
      </c>
      <c r="D35" t="s">
        <v>844</v>
      </c>
    </row>
    <row r="36" spans="1:4">
      <c r="A36" s="1062">
        <v>35</v>
      </c>
      <c r="B36" t="s">
        <v>839</v>
      </c>
      <c r="C36" t="s">
        <v>845</v>
      </c>
      <c r="D36" t="s">
        <v>846</v>
      </c>
    </row>
    <row r="37" spans="1:4">
      <c r="A37" s="1062">
        <v>36</v>
      </c>
      <c r="B37" t="s">
        <v>839</v>
      </c>
      <c r="C37" t="s">
        <v>847</v>
      </c>
      <c r="D37" t="s">
        <v>848</v>
      </c>
    </row>
    <row r="38" spans="1:4">
      <c r="A38" s="1062">
        <v>37</v>
      </c>
      <c r="B38" t="s">
        <v>839</v>
      </c>
      <c r="C38" t="s">
        <v>849</v>
      </c>
      <c r="D38" t="s">
        <v>850</v>
      </c>
    </row>
    <row r="39" spans="1:4">
      <c r="A39" s="1062">
        <v>38</v>
      </c>
      <c r="B39" t="s">
        <v>839</v>
      </c>
      <c r="C39" t="s">
        <v>851</v>
      </c>
      <c r="D39" t="s">
        <v>852</v>
      </c>
    </row>
    <row r="40" spans="1:4">
      <c r="A40" s="1062">
        <v>39</v>
      </c>
      <c r="B40" t="s">
        <v>839</v>
      </c>
      <c r="C40" t="s">
        <v>853</v>
      </c>
      <c r="D40" t="s">
        <v>854</v>
      </c>
    </row>
    <row r="41" spans="1:4">
      <c r="A41" s="1062">
        <v>40</v>
      </c>
      <c r="B41" t="s">
        <v>839</v>
      </c>
      <c r="C41" t="s">
        <v>855</v>
      </c>
      <c r="D41" t="s">
        <v>856</v>
      </c>
    </row>
    <row r="42" spans="1:4">
      <c r="A42" s="1062">
        <v>41</v>
      </c>
      <c r="B42" t="s">
        <v>839</v>
      </c>
      <c r="C42" t="s">
        <v>857</v>
      </c>
      <c r="D42" t="s">
        <v>858</v>
      </c>
    </row>
    <row r="43" spans="1:4">
      <c r="A43" s="1062">
        <v>42</v>
      </c>
      <c r="B43" t="s">
        <v>839</v>
      </c>
      <c r="C43" t="s">
        <v>859</v>
      </c>
      <c r="D43" t="s">
        <v>860</v>
      </c>
    </row>
    <row r="44" spans="1:4">
      <c r="A44" s="1062">
        <v>43</v>
      </c>
      <c r="B44" t="s">
        <v>839</v>
      </c>
      <c r="C44" t="s">
        <v>861</v>
      </c>
      <c r="D44" t="s">
        <v>862</v>
      </c>
    </row>
    <row r="45" spans="1:4">
      <c r="A45" s="1062">
        <v>44</v>
      </c>
      <c r="B45" t="s">
        <v>839</v>
      </c>
      <c r="C45" t="s">
        <v>863</v>
      </c>
      <c r="D45" t="s">
        <v>864</v>
      </c>
    </row>
    <row r="46" spans="1:4">
      <c r="A46" s="1062">
        <v>45</v>
      </c>
      <c r="B46" t="s">
        <v>839</v>
      </c>
      <c r="C46" t="s">
        <v>865</v>
      </c>
      <c r="D46" t="s">
        <v>866</v>
      </c>
    </row>
    <row r="47" spans="1:4">
      <c r="A47" s="1062">
        <v>46</v>
      </c>
      <c r="B47" t="s">
        <v>839</v>
      </c>
      <c r="C47" t="s">
        <v>867</v>
      </c>
      <c r="D47" t="s">
        <v>868</v>
      </c>
    </row>
    <row r="48" spans="1:4">
      <c r="A48" s="1062">
        <v>47</v>
      </c>
      <c r="B48" t="s">
        <v>839</v>
      </c>
      <c r="C48" t="s">
        <v>869</v>
      </c>
      <c r="D48" t="s">
        <v>870</v>
      </c>
    </row>
    <row r="49" spans="1:4">
      <c r="A49" s="1062">
        <v>48</v>
      </c>
      <c r="B49" t="s">
        <v>839</v>
      </c>
      <c r="C49" t="s">
        <v>871</v>
      </c>
      <c r="D49" t="s">
        <v>872</v>
      </c>
    </row>
    <row r="50" spans="1:4">
      <c r="A50" s="1062">
        <v>49</v>
      </c>
      <c r="B50" t="s">
        <v>839</v>
      </c>
      <c r="C50" t="s">
        <v>873</v>
      </c>
      <c r="D50" t="s">
        <v>874</v>
      </c>
    </row>
    <row r="51" spans="1:4">
      <c r="A51" s="1062">
        <v>50</v>
      </c>
      <c r="B51" t="s">
        <v>839</v>
      </c>
      <c r="C51" t="s">
        <v>875</v>
      </c>
      <c r="D51" t="s">
        <v>876</v>
      </c>
    </row>
    <row r="52" spans="1:4">
      <c r="A52" s="1062">
        <v>51</v>
      </c>
      <c r="B52" t="s">
        <v>877</v>
      </c>
      <c r="C52" t="s">
        <v>879</v>
      </c>
      <c r="D52" t="s">
        <v>880</v>
      </c>
    </row>
    <row r="53" spans="1:4">
      <c r="A53" s="1062">
        <v>52</v>
      </c>
      <c r="B53" t="s">
        <v>877</v>
      </c>
      <c r="C53" t="s">
        <v>881</v>
      </c>
      <c r="D53" t="s">
        <v>882</v>
      </c>
    </row>
    <row r="54" spans="1:4">
      <c r="A54" s="1062">
        <v>53</v>
      </c>
      <c r="B54" t="s">
        <v>877</v>
      </c>
      <c r="C54" t="s">
        <v>883</v>
      </c>
      <c r="D54" t="s">
        <v>884</v>
      </c>
    </row>
    <row r="55" spans="1:4">
      <c r="A55" s="1062">
        <v>54</v>
      </c>
      <c r="B55" t="s">
        <v>877</v>
      </c>
      <c r="C55" t="s">
        <v>877</v>
      </c>
      <c r="D55" t="s">
        <v>878</v>
      </c>
    </row>
    <row r="56" spans="1:4">
      <c r="A56" s="1062">
        <v>55</v>
      </c>
      <c r="B56" t="s">
        <v>877</v>
      </c>
      <c r="C56" t="s">
        <v>885</v>
      </c>
      <c r="D56" t="s">
        <v>886</v>
      </c>
    </row>
    <row r="57" spans="1:4">
      <c r="A57" s="1062">
        <v>56</v>
      </c>
      <c r="B57" t="s">
        <v>877</v>
      </c>
      <c r="C57" t="s">
        <v>887</v>
      </c>
      <c r="D57" t="s">
        <v>888</v>
      </c>
    </row>
    <row r="58" spans="1:4">
      <c r="A58" s="1062">
        <v>57</v>
      </c>
      <c r="B58" t="s">
        <v>877</v>
      </c>
      <c r="C58" t="s">
        <v>889</v>
      </c>
      <c r="D58" t="s">
        <v>890</v>
      </c>
    </row>
    <row r="59" spans="1:4">
      <c r="A59" s="1062">
        <v>58</v>
      </c>
      <c r="B59" t="s">
        <v>877</v>
      </c>
      <c r="C59" t="s">
        <v>891</v>
      </c>
      <c r="D59" t="s">
        <v>892</v>
      </c>
    </row>
    <row r="60" spans="1:4">
      <c r="A60" s="1062">
        <v>59</v>
      </c>
      <c r="B60" t="s">
        <v>877</v>
      </c>
      <c r="C60" t="s">
        <v>893</v>
      </c>
      <c r="D60" t="s">
        <v>894</v>
      </c>
    </row>
    <row r="61" spans="1:4">
      <c r="A61" s="1062">
        <v>60</v>
      </c>
      <c r="B61" t="s">
        <v>877</v>
      </c>
      <c r="C61" t="s">
        <v>895</v>
      </c>
      <c r="D61" t="s">
        <v>896</v>
      </c>
    </row>
    <row r="62" spans="1:4">
      <c r="A62" s="1062">
        <v>61</v>
      </c>
      <c r="B62" t="s">
        <v>877</v>
      </c>
      <c r="C62" t="s">
        <v>897</v>
      </c>
      <c r="D62" t="s">
        <v>898</v>
      </c>
    </row>
    <row r="63" spans="1:4">
      <c r="A63" s="1062">
        <v>62</v>
      </c>
      <c r="B63" t="s">
        <v>877</v>
      </c>
      <c r="C63" t="s">
        <v>899</v>
      </c>
      <c r="D63" t="s">
        <v>900</v>
      </c>
    </row>
    <row r="64" spans="1:4">
      <c r="A64" s="1062">
        <v>63</v>
      </c>
      <c r="B64" t="s">
        <v>877</v>
      </c>
      <c r="C64" t="s">
        <v>901</v>
      </c>
      <c r="D64" t="s">
        <v>902</v>
      </c>
    </row>
    <row r="65" spans="1:4">
      <c r="A65" s="1062">
        <v>64</v>
      </c>
      <c r="B65" t="s">
        <v>903</v>
      </c>
      <c r="C65" t="s">
        <v>905</v>
      </c>
      <c r="D65" t="s">
        <v>906</v>
      </c>
    </row>
    <row r="66" spans="1:4">
      <c r="A66" s="1062">
        <v>65</v>
      </c>
      <c r="B66" t="s">
        <v>903</v>
      </c>
      <c r="C66" t="s">
        <v>907</v>
      </c>
      <c r="D66" t="s">
        <v>908</v>
      </c>
    </row>
    <row r="67" spans="1:4">
      <c r="A67" s="1062">
        <v>66</v>
      </c>
      <c r="B67" t="s">
        <v>903</v>
      </c>
      <c r="C67" t="s">
        <v>909</v>
      </c>
      <c r="D67" t="s">
        <v>910</v>
      </c>
    </row>
    <row r="68" spans="1:4">
      <c r="A68" s="1062">
        <v>67</v>
      </c>
      <c r="B68" t="s">
        <v>903</v>
      </c>
      <c r="C68" t="s">
        <v>911</v>
      </c>
      <c r="D68" t="s">
        <v>912</v>
      </c>
    </row>
    <row r="69" spans="1:4">
      <c r="A69" s="1062">
        <v>68</v>
      </c>
      <c r="B69" t="s">
        <v>903</v>
      </c>
      <c r="C69" t="s">
        <v>903</v>
      </c>
      <c r="D69" t="s">
        <v>904</v>
      </c>
    </row>
    <row r="70" spans="1:4">
      <c r="A70" s="1062">
        <v>69</v>
      </c>
      <c r="B70" t="s">
        <v>903</v>
      </c>
      <c r="C70" t="s">
        <v>913</v>
      </c>
      <c r="D70" t="s">
        <v>914</v>
      </c>
    </row>
    <row r="71" spans="1:4">
      <c r="A71" s="1062">
        <v>70</v>
      </c>
      <c r="B71" t="s">
        <v>903</v>
      </c>
      <c r="C71" t="s">
        <v>915</v>
      </c>
      <c r="D71" t="s">
        <v>916</v>
      </c>
    </row>
    <row r="72" spans="1:4">
      <c r="A72" s="1062">
        <v>71</v>
      </c>
      <c r="B72" t="s">
        <v>903</v>
      </c>
      <c r="C72" t="s">
        <v>917</v>
      </c>
      <c r="D72" t="s">
        <v>918</v>
      </c>
    </row>
    <row r="73" spans="1:4">
      <c r="A73" s="1062">
        <v>72</v>
      </c>
      <c r="B73" t="s">
        <v>903</v>
      </c>
      <c r="C73" t="s">
        <v>869</v>
      </c>
      <c r="D73" t="s">
        <v>919</v>
      </c>
    </row>
    <row r="74" spans="1:4">
      <c r="A74" s="1062">
        <v>73</v>
      </c>
      <c r="B74" t="s">
        <v>903</v>
      </c>
      <c r="C74" t="s">
        <v>920</v>
      </c>
      <c r="D74" t="s">
        <v>921</v>
      </c>
    </row>
    <row r="75" spans="1:4">
      <c r="A75" s="1062">
        <v>74</v>
      </c>
      <c r="B75" t="s">
        <v>903</v>
      </c>
      <c r="C75" t="s">
        <v>922</v>
      </c>
      <c r="D75" t="s">
        <v>923</v>
      </c>
    </row>
    <row r="76" spans="1:4">
      <c r="A76" s="1062">
        <v>75</v>
      </c>
      <c r="B76" t="s">
        <v>903</v>
      </c>
      <c r="C76" t="s">
        <v>924</v>
      </c>
      <c r="D76" t="s">
        <v>925</v>
      </c>
    </row>
    <row r="77" spans="1:4">
      <c r="A77" s="1062">
        <v>76</v>
      </c>
      <c r="B77" t="s">
        <v>903</v>
      </c>
      <c r="C77" t="s">
        <v>926</v>
      </c>
      <c r="D77" t="s">
        <v>927</v>
      </c>
    </row>
    <row r="78" spans="1:4">
      <c r="A78" s="1062">
        <v>77</v>
      </c>
      <c r="B78" t="s">
        <v>903</v>
      </c>
      <c r="C78" t="s">
        <v>928</v>
      </c>
      <c r="D78" t="s">
        <v>929</v>
      </c>
    </row>
    <row r="79" spans="1:4">
      <c r="A79" s="1062">
        <v>78</v>
      </c>
      <c r="B79" t="s">
        <v>903</v>
      </c>
      <c r="C79" t="s">
        <v>930</v>
      </c>
      <c r="D79" t="s">
        <v>931</v>
      </c>
    </row>
    <row r="80" spans="1:4">
      <c r="A80" s="1062">
        <v>79</v>
      </c>
      <c r="B80" t="s">
        <v>932</v>
      </c>
      <c r="C80" t="s">
        <v>934</v>
      </c>
      <c r="D80" t="s">
        <v>935</v>
      </c>
    </row>
    <row r="81" spans="1:4">
      <c r="A81" s="1062">
        <v>80</v>
      </c>
      <c r="B81" t="s">
        <v>932</v>
      </c>
      <c r="C81" t="s">
        <v>883</v>
      </c>
      <c r="D81" t="s">
        <v>936</v>
      </c>
    </row>
    <row r="82" spans="1:4">
      <c r="A82" s="1062">
        <v>81</v>
      </c>
      <c r="B82" t="s">
        <v>932</v>
      </c>
      <c r="C82" t="s">
        <v>937</v>
      </c>
      <c r="D82" t="s">
        <v>938</v>
      </c>
    </row>
    <row r="83" spans="1:4">
      <c r="A83" s="1062">
        <v>82</v>
      </c>
      <c r="B83" t="s">
        <v>932</v>
      </c>
      <c r="C83" t="s">
        <v>939</v>
      </c>
      <c r="D83" t="s">
        <v>940</v>
      </c>
    </row>
    <row r="84" spans="1:4">
      <c r="A84" s="1062">
        <v>83</v>
      </c>
      <c r="B84" t="s">
        <v>932</v>
      </c>
      <c r="C84" t="s">
        <v>941</v>
      </c>
      <c r="D84" t="s">
        <v>942</v>
      </c>
    </row>
    <row r="85" spans="1:4">
      <c r="A85" s="1062">
        <v>84</v>
      </c>
      <c r="B85" t="s">
        <v>932</v>
      </c>
      <c r="C85" t="s">
        <v>943</v>
      </c>
      <c r="D85" t="s">
        <v>944</v>
      </c>
    </row>
    <row r="86" spans="1:4">
      <c r="A86" s="1062">
        <v>85</v>
      </c>
      <c r="B86" t="s">
        <v>932</v>
      </c>
      <c r="C86" t="s">
        <v>932</v>
      </c>
      <c r="D86" t="s">
        <v>933</v>
      </c>
    </row>
    <row r="87" spans="1:4">
      <c r="A87" s="1062">
        <v>86</v>
      </c>
      <c r="B87" t="s">
        <v>932</v>
      </c>
      <c r="C87" t="s">
        <v>945</v>
      </c>
      <c r="D87" t="s">
        <v>946</v>
      </c>
    </row>
    <row r="88" spans="1:4">
      <c r="A88" s="1062">
        <v>87</v>
      </c>
      <c r="B88" t="s">
        <v>932</v>
      </c>
      <c r="C88" t="s">
        <v>947</v>
      </c>
      <c r="D88" t="s">
        <v>948</v>
      </c>
    </row>
    <row r="89" spans="1:4">
      <c r="A89" s="1062">
        <v>88</v>
      </c>
      <c r="B89" t="s">
        <v>932</v>
      </c>
      <c r="C89" t="s">
        <v>949</v>
      </c>
      <c r="D89" t="s">
        <v>950</v>
      </c>
    </row>
    <row r="90" spans="1:4">
      <c r="A90" s="1062">
        <v>89</v>
      </c>
      <c r="B90" t="s">
        <v>932</v>
      </c>
      <c r="C90" t="s">
        <v>951</v>
      </c>
      <c r="D90" t="s">
        <v>952</v>
      </c>
    </row>
    <row r="91" spans="1:4">
      <c r="A91" s="1062">
        <v>90</v>
      </c>
      <c r="B91" t="s">
        <v>932</v>
      </c>
      <c r="C91" t="s">
        <v>953</v>
      </c>
      <c r="D91" t="s">
        <v>954</v>
      </c>
    </row>
    <row r="92" spans="1:4">
      <c r="A92" s="1062">
        <v>91</v>
      </c>
      <c r="B92" t="s">
        <v>932</v>
      </c>
      <c r="C92" t="s">
        <v>955</v>
      </c>
      <c r="D92" t="s">
        <v>956</v>
      </c>
    </row>
    <row r="93" spans="1:4">
      <c r="A93" s="1062">
        <v>92</v>
      </c>
      <c r="B93" t="s">
        <v>932</v>
      </c>
      <c r="C93" t="s">
        <v>957</v>
      </c>
      <c r="D93" t="s">
        <v>958</v>
      </c>
    </row>
    <row r="94" spans="1:4">
      <c r="A94" s="1062">
        <v>93</v>
      </c>
      <c r="B94" t="s">
        <v>932</v>
      </c>
      <c r="C94" t="s">
        <v>959</v>
      </c>
      <c r="D94" t="s">
        <v>960</v>
      </c>
    </row>
    <row r="95" spans="1:4">
      <c r="A95" s="1062">
        <v>94</v>
      </c>
      <c r="B95" t="s">
        <v>932</v>
      </c>
      <c r="C95" t="s">
        <v>961</v>
      </c>
      <c r="D95" t="s">
        <v>962</v>
      </c>
    </row>
    <row r="96" spans="1:4">
      <c r="A96" s="1062">
        <v>95</v>
      </c>
      <c r="B96" t="s">
        <v>932</v>
      </c>
      <c r="C96" t="s">
        <v>963</v>
      </c>
      <c r="D96" t="s">
        <v>964</v>
      </c>
    </row>
    <row r="97" spans="1:4">
      <c r="A97" s="1062">
        <v>96</v>
      </c>
      <c r="B97" t="s">
        <v>932</v>
      </c>
      <c r="C97" t="s">
        <v>965</v>
      </c>
      <c r="D97" t="s">
        <v>966</v>
      </c>
    </row>
    <row r="98" spans="1:4">
      <c r="A98" s="1062">
        <v>97</v>
      </c>
      <c r="B98" t="s">
        <v>967</v>
      </c>
      <c r="C98" t="s">
        <v>811</v>
      </c>
      <c r="D98" t="s">
        <v>969</v>
      </c>
    </row>
    <row r="99" spans="1:4">
      <c r="A99" s="1062">
        <v>98</v>
      </c>
      <c r="B99" t="s">
        <v>967</v>
      </c>
      <c r="C99" t="s">
        <v>970</v>
      </c>
      <c r="D99" t="s">
        <v>971</v>
      </c>
    </row>
    <row r="100" spans="1:4">
      <c r="A100" s="1062">
        <v>99</v>
      </c>
      <c r="B100" t="s">
        <v>967</v>
      </c>
      <c r="C100" t="s">
        <v>972</v>
      </c>
      <c r="D100" t="s">
        <v>973</v>
      </c>
    </row>
    <row r="101" spans="1:4">
      <c r="A101" s="1062">
        <v>100</v>
      </c>
      <c r="B101" t="s">
        <v>967</v>
      </c>
      <c r="C101" t="s">
        <v>974</v>
      </c>
      <c r="D101" t="s">
        <v>975</v>
      </c>
    </row>
    <row r="102" spans="1:4">
      <c r="A102" s="1062">
        <v>101</v>
      </c>
      <c r="B102" t="s">
        <v>967</v>
      </c>
      <c r="C102" t="s">
        <v>967</v>
      </c>
      <c r="D102" t="s">
        <v>968</v>
      </c>
    </row>
    <row r="103" spans="1:4">
      <c r="A103" s="1062">
        <v>102</v>
      </c>
      <c r="B103" t="s">
        <v>967</v>
      </c>
      <c r="C103" t="s">
        <v>976</v>
      </c>
      <c r="D103" t="s">
        <v>977</v>
      </c>
    </row>
    <row r="104" spans="1:4">
      <c r="A104" s="1062">
        <v>103</v>
      </c>
      <c r="B104" t="s">
        <v>967</v>
      </c>
      <c r="C104" t="s">
        <v>978</v>
      </c>
      <c r="D104" t="s">
        <v>979</v>
      </c>
    </row>
    <row r="105" spans="1:4">
      <c r="A105" s="1062">
        <v>104</v>
      </c>
      <c r="B105" t="s">
        <v>967</v>
      </c>
      <c r="C105" t="s">
        <v>980</v>
      </c>
      <c r="D105" t="s">
        <v>981</v>
      </c>
    </row>
    <row r="106" spans="1:4">
      <c r="A106" s="1062">
        <v>105</v>
      </c>
      <c r="B106" t="s">
        <v>967</v>
      </c>
      <c r="C106" t="s">
        <v>982</v>
      </c>
      <c r="D106" t="s">
        <v>983</v>
      </c>
    </row>
    <row r="107" spans="1:4">
      <c r="A107" s="1062">
        <v>106</v>
      </c>
      <c r="B107" t="s">
        <v>967</v>
      </c>
      <c r="C107" t="s">
        <v>984</v>
      </c>
      <c r="D107" t="s">
        <v>985</v>
      </c>
    </row>
    <row r="108" spans="1:4">
      <c r="A108" s="1062">
        <v>107</v>
      </c>
      <c r="B108" t="s">
        <v>967</v>
      </c>
      <c r="C108" t="s">
        <v>986</v>
      </c>
      <c r="D108" t="s">
        <v>987</v>
      </c>
    </row>
    <row r="109" spans="1:4">
      <c r="A109" s="1062">
        <v>108</v>
      </c>
      <c r="B109" t="s">
        <v>967</v>
      </c>
      <c r="C109" t="s">
        <v>988</v>
      </c>
      <c r="D109" t="s">
        <v>989</v>
      </c>
    </row>
    <row r="110" spans="1:4">
      <c r="A110" s="1062">
        <v>109</v>
      </c>
      <c r="B110" t="s">
        <v>967</v>
      </c>
      <c r="C110" t="s">
        <v>990</v>
      </c>
      <c r="D110" t="s">
        <v>991</v>
      </c>
    </row>
    <row r="111" spans="1:4">
      <c r="A111" s="1062">
        <v>110</v>
      </c>
      <c r="B111" t="s">
        <v>967</v>
      </c>
      <c r="C111" t="s">
        <v>992</v>
      </c>
      <c r="D111" t="s">
        <v>993</v>
      </c>
    </row>
    <row r="112" spans="1:4">
      <c r="A112" s="1062">
        <v>111</v>
      </c>
      <c r="B112" t="s">
        <v>967</v>
      </c>
      <c r="C112" t="s">
        <v>994</v>
      </c>
      <c r="D112" t="s">
        <v>995</v>
      </c>
    </row>
    <row r="113" spans="1:4">
      <c r="A113" s="1062">
        <v>112</v>
      </c>
      <c r="B113" t="s">
        <v>967</v>
      </c>
      <c r="C113" t="s">
        <v>996</v>
      </c>
      <c r="D113" t="s">
        <v>997</v>
      </c>
    </row>
    <row r="114" spans="1:4">
      <c r="A114" s="1062">
        <v>113</v>
      </c>
      <c r="B114" t="s">
        <v>998</v>
      </c>
      <c r="C114" t="s">
        <v>1000</v>
      </c>
      <c r="D114" t="s">
        <v>1001</v>
      </c>
    </row>
    <row r="115" spans="1:4">
      <c r="A115" s="1062">
        <v>114</v>
      </c>
      <c r="B115" t="s">
        <v>998</v>
      </c>
      <c r="C115" t="s">
        <v>811</v>
      </c>
      <c r="D115" t="s">
        <v>1002</v>
      </c>
    </row>
    <row r="116" spans="1:4">
      <c r="A116" s="1062">
        <v>115</v>
      </c>
      <c r="B116" t="s">
        <v>998</v>
      </c>
      <c r="C116" t="s">
        <v>1003</v>
      </c>
      <c r="D116" t="s">
        <v>1004</v>
      </c>
    </row>
    <row r="117" spans="1:4">
      <c r="A117" s="1062">
        <v>116</v>
      </c>
      <c r="B117" t="s">
        <v>998</v>
      </c>
      <c r="C117" t="s">
        <v>998</v>
      </c>
      <c r="D117" t="s">
        <v>999</v>
      </c>
    </row>
    <row r="118" spans="1:4">
      <c r="A118" s="1062">
        <v>117</v>
      </c>
      <c r="B118" t="s">
        <v>998</v>
      </c>
      <c r="C118" t="s">
        <v>1005</v>
      </c>
      <c r="D118" t="s">
        <v>1006</v>
      </c>
    </row>
    <row r="119" spans="1:4">
      <c r="A119" s="1062">
        <v>118</v>
      </c>
      <c r="B119" t="s">
        <v>998</v>
      </c>
      <c r="C119" t="s">
        <v>1007</v>
      </c>
      <c r="D119" t="s">
        <v>1008</v>
      </c>
    </row>
    <row r="120" spans="1:4">
      <c r="A120" s="1062">
        <v>119</v>
      </c>
      <c r="B120" t="s">
        <v>998</v>
      </c>
      <c r="C120" t="s">
        <v>1009</v>
      </c>
      <c r="D120" t="s">
        <v>1010</v>
      </c>
    </row>
    <row r="121" spans="1:4">
      <c r="A121" s="1062">
        <v>120</v>
      </c>
      <c r="B121" t="s">
        <v>998</v>
      </c>
      <c r="C121" t="s">
        <v>1011</v>
      </c>
      <c r="D121" t="s">
        <v>1012</v>
      </c>
    </row>
    <row r="122" spans="1:4">
      <c r="A122" s="1062">
        <v>121</v>
      </c>
      <c r="B122" t="s">
        <v>998</v>
      </c>
      <c r="C122" t="s">
        <v>1013</v>
      </c>
      <c r="D122" t="s">
        <v>1014</v>
      </c>
    </row>
    <row r="123" spans="1:4">
      <c r="A123" s="1062">
        <v>122</v>
      </c>
      <c r="B123" t="s">
        <v>998</v>
      </c>
      <c r="C123" t="s">
        <v>1015</v>
      </c>
      <c r="D123" t="s">
        <v>1016</v>
      </c>
    </row>
    <row r="124" spans="1:4">
      <c r="A124" s="1062">
        <v>123</v>
      </c>
      <c r="B124" t="s">
        <v>998</v>
      </c>
      <c r="C124" t="s">
        <v>1017</v>
      </c>
      <c r="D124" t="s">
        <v>1018</v>
      </c>
    </row>
    <row r="125" spans="1:4">
      <c r="A125" s="1062">
        <v>124</v>
      </c>
      <c r="B125" t="s">
        <v>998</v>
      </c>
      <c r="C125" t="s">
        <v>1019</v>
      </c>
      <c r="D125" t="s">
        <v>1020</v>
      </c>
    </row>
    <row r="126" spans="1:4">
      <c r="A126" s="1062">
        <v>125</v>
      </c>
      <c r="B126" t="s">
        <v>998</v>
      </c>
      <c r="C126" t="s">
        <v>1021</v>
      </c>
      <c r="D126" t="s">
        <v>1022</v>
      </c>
    </row>
    <row r="127" spans="1:4">
      <c r="A127" s="1062">
        <v>126</v>
      </c>
      <c r="B127" t="s">
        <v>998</v>
      </c>
      <c r="C127" t="s">
        <v>1023</v>
      </c>
      <c r="D127" t="s">
        <v>1024</v>
      </c>
    </row>
    <row r="128" spans="1:4">
      <c r="A128" s="1062">
        <v>127</v>
      </c>
      <c r="B128" t="s">
        <v>998</v>
      </c>
      <c r="C128" t="s">
        <v>1025</v>
      </c>
      <c r="D128" t="s">
        <v>1026</v>
      </c>
    </row>
    <row r="129" spans="1:4">
      <c r="A129" s="1062">
        <v>128</v>
      </c>
      <c r="B129" t="s">
        <v>1027</v>
      </c>
      <c r="C129" t="s">
        <v>1029</v>
      </c>
      <c r="D129" t="s">
        <v>1030</v>
      </c>
    </row>
    <row r="130" spans="1:4">
      <c r="A130" s="1062">
        <v>129</v>
      </c>
      <c r="B130" t="s">
        <v>1027</v>
      </c>
      <c r="C130" t="s">
        <v>1031</v>
      </c>
      <c r="D130" t="s">
        <v>1032</v>
      </c>
    </row>
    <row r="131" spans="1:4">
      <c r="A131" s="1062">
        <v>130</v>
      </c>
      <c r="B131" t="s">
        <v>1027</v>
      </c>
      <c r="C131" t="s">
        <v>1033</v>
      </c>
      <c r="D131" t="s">
        <v>1034</v>
      </c>
    </row>
    <row r="132" spans="1:4">
      <c r="A132" s="1062">
        <v>131</v>
      </c>
      <c r="B132" t="s">
        <v>1027</v>
      </c>
      <c r="C132" t="s">
        <v>1035</v>
      </c>
      <c r="D132" t="s">
        <v>1036</v>
      </c>
    </row>
    <row r="133" spans="1:4">
      <c r="A133" s="1062">
        <v>132</v>
      </c>
      <c r="B133" t="s">
        <v>1027</v>
      </c>
      <c r="C133" t="s">
        <v>1037</v>
      </c>
      <c r="D133" t="s">
        <v>1038</v>
      </c>
    </row>
    <row r="134" spans="1:4">
      <c r="A134" s="1062">
        <v>133</v>
      </c>
      <c r="B134" t="s">
        <v>1027</v>
      </c>
      <c r="C134" t="s">
        <v>1027</v>
      </c>
      <c r="D134" t="s">
        <v>1028</v>
      </c>
    </row>
    <row r="135" spans="1:4">
      <c r="A135" s="1062">
        <v>134</v>
      </c>
      <c r="B135" t="s">
        <v>1027</v>
      </c>
      <c r="C135" t="s">
        <v>1039</v>
      </c>
      <c r="D135" t="s">
        <v>1040</v>
      </c>
    </row>
    <row r="136" spans="1:4">
      <c r="A136" s="1062">
        <v>135</v>
      </c>
      <c r="B136" t="s">
        <v>1027</v>
      </c>
      <c r="C136" t="s">
        <v>1041</v>
      </c>
      <c r="D136" t="s">
        <v>1042</v>
      </c>
    </row>
    <row r="137" spans="1:4">
      <c r="A137" s="1062">
        <v>136</v>
      </c>
      <c r="B137" t="s">
        <v>1027</v>
      </c>
      <c r="C137" t="s">
        <v>1013</v>
      </c>
      <c r="D137" t="s">
        <v>1043</v>
      </c>
    </row>
    <row r="138" spans="1:4">
      <c r="A138" s="1062">
        <v>137</v>
      </c>
      <c r="B138" t="s">
        <v>1027</v>
      </c>
      <c r="C138" t="s">
        <v>1044</v>
      </c>
      <c r="D138" t="s">
        <v>1045</v>
      </c>
    </row>
    <row r="139" spans="1:4">
      <c r="A139" s="1062">
        <v>138</v>
      </c>
      <c r="B139" t="s">
        <v>1027</v>
      </c>
      <c r="C139" t="s">
        <v>1046</v>
      </c>
      <c r="D139" t="s">
        <v>1047</v>
      </c>
    </row>
    <row r="140" spans="1:4">
      <c r="A140" s="1062">
        <v>139</v>
      </c>
      <c r="B140" t="s">
        <v>1027</v>
      </c>
      <c r="C140" t="s">
        <v>831</v>
      </c>
      <c r="D140" t="s">
        <v>1048</v>
      </c>
    </row>
    <row r="141" spans="1:4">
      <c r="A141" s="1062">
        <v>140</v>
      </c>
      <c r="B141" t="s">
        <v>1027</v>
      </c>
      <c r="C141" t="s">
        <v>1049</v>
      </c>
      <c r="D141" t="s">
        <v>1050</v>
      </c>
    </row>
    <row r="142" spans="1:4">
      <c r="A142" s="1062">
        <v>141</v>
      </c>
      <c r="B142" t="s">
        <v>1027</v>
      </c>
      <c r="C142" t="s">
        <v>1051</v>
      </c>
      <c r="D142" t="s">
        <v>1052</v>
      </c>
    </row>
    <row r="143" spans="1:4">
      <c r="A143" s="1062">
        <v>142</v>
      </c>
      <c r="B143" t="s">
        <v>1053</v>
      </c>
      <c r="C143" t="s">
        <v>1055</v>
      </c>
      <c r="D143" t="s">
        <v>1056</v>
      </c>
    </row>
    <row r="144" spans="1:4">
      <c r="A144" s="1062">
        <v>143</v>
      </c>
      <c r="B144" t="s">
        <v>1053</v>
      </c>
      <c r="C144" t="s">
        <v>1057</v>
      </c>
      <c r="D144" t="s">
        <v>1058</v>
      </c>
    </row>
    <row r="145" spans="1:4">
      <c r="A145" s="1062">
        <v>144</v>
      </c>
      <c r="B145" t="s">
        <v>1053</v>
      </c>
      <c r="C145" t="s">
        <v>974</v>
      </c>
      <c r="D145" t="s">
        <v>1059</v>
      </c>
    </row>
    <row r="146" spans="1:4">
      <c r="A146" s="1062">
        <v>145</v>
      </c>
      <c r="B146" t="s">
        <v>1053</v>
      </c>
      <c r="C146" t="s">
        <v>1060</v>
      </c>
      <c r="D146" t="s">
        <v>1061</v>
      </c>
    </row>
    <row r="147" spans="1:4">
      <c r="A147" s="1062">
        <v>146</v>
      </c>
      <c r="B147" t="s">
        <v>1053</v>
      </c>
      <c r="C147" t="s">
        <v>1062</v>
      </c>
      <c r="D147" t="s">
        <v>1063</v>
      </c>
    </row>
    <row r="148" spans="1:4">
      <c r="A148" s="1062">
        <v>147</v>
      </c>
      <c r="B148" t="s">
        <v>1053</v>
      </c>
      <c r="C148" t="s">
        <v>1053</v>
      </c>
      <c r="D148" t="s">
        <v>1054</v>
      </c>
    </row>
    <row r="149" spans="1:4">
      <c r="A149" s="1062">
        <v>148</v>
      </c>
      <c r="B149" t="s">
        <v>1053</v>
      </c>
      <c r="C149" t="s">
        <v>1064</v>
      </c>
      <c r="D149" t="s">
        <v>1065</v>
      </c>
    </row>
    <row r="150" spans="1:4">
      <c r="A150" s="1062">
        <v>149</v>
      </c>
      <c r="B150" t="s">
        <v>1053</v>
      </c>
      <c r="C150" t="s">
        <v>1066</v>
      </c>
      <c r="D150" t="s">
        <v>1067</v>
      </c>
    </row>
    <row r="151" spans="1:4">
      <c r="A151" s="1062">
        <v>150</v>
      </c>
      <c r="B151" t="s">
        <v>1053</v>
      </c>
      <c r="C151" t="s">
        <v>1068</v>
      </c>
      <c r="D151" t="s">
        <v>1069</v>
      </c>
    </row>
    <row r="152" spans="1:4">
      <c r="A152" s="1062">
        <v>151</v>
      </c>
      <c r="B152" t="s">
        <v>1053</v>
      </c>
      <c r="C152" t="s">
        <v>990</v>
      </c>
      <c r="D152" t="s">
        <v>1070</v>
      </c>
    </row>
    <row r="153" spans="1:4">
      <c r="A153" s="1062">
        <v>152</v>
      </c>
      <c r="B153" t="s">
        <v>1053</v>
      </c>
      <c r="C153" t="s">
        <v>1071</v>
      </c>
      <c r="D153" t="s">
        <v>1072</v>
      </c>
    </row>
    <row r="154" spans="1:4">
      <c r="A154" s="1062">
        <v>153</v>
      </c>
      <c r="B154" t="s">
        <v>1053</v>
      </c>
      <c r="C154" t="s">
        <v>1073</v>
      </c>
      <c r="D154" t="s">
        <v>1074</v>
      </c>
    </row>
    <row r="155" spans="1:4">
      <c r="A155" s="1062">
        <v>154</v>
      </c>
      <c r="B155" t="s">
        <v>1053</v>
      </c>
      <c r="C155" t="s">
        <v>1075</v>
      </c>
      <c r="D155" t="s">
        <v>1076</v>
      </c>
    </row>
    <row r="156" spans="1:4">
      <c r="A156" s="1062">
        <v>155</v>
      </c>
      <c r="B156" t="s">
        <v>1053</v>
      </c>
      <c r="C156" t="s">
        <v>1077</v>
      </c>
      <c r="D156" t="s">
        <v>1078</v>
      </c>
    </row>
    <row r="157" spans="1:4">
      <c r="A157" s="1062">
        <v>156</v>
      </c>
      <c r="B157" t="s">
        <v>1053</v>
      </c>
      <c r="C157" t="s">
        <v>1079</v>
      </c>
      <c r="D157" t="s">
        <v>1080</v>
      </c>
    </row>
    <row r="158" spans="1:4">
      <c r="A158" s="1062">
        <v>157</v>
      </c>
      <c r="B158" t="s">
        <v>1053</v>
      </c>
      <c r="C158" t="s">
        <v>959</v>
      </c>
      <c r="D158" t="s">
        <v>1081</v>
      </c>
    </row>
    <row r="159" spans="1:4">
      <c r="A159" s="1062">
        <v>158</v>
      </c>
      <c r="B159" t="s">
        <v>1053</v>
      </c>
      <c r="C159" t="s">
        <v>961</v>
      </c>
      <c r="D159" t="s">
        <v>1082</v>
      </c>
    </row>
    <row r="160" spans="1:4">
      <c r="A160" s="1062">
        <v>159</v>
      </c>
      <c r="B160" t="s">
        <v>1053</v>
      </c>
      <c r="C160" t="s">
        <v>1083</v>
      </c>
      <c r="D160" t="s">
        <v>1084</v>
      </c>
    </row>
    <row r="161" spans="1:4">
      <c r="A161" s="1062">
        <v>160</v>
      </c>
      <c r="B161" t="s">
        <v>1053</v>
      </c>
      <c r="C161" t="s">
        <v>1085</v>
      </c>
      <c r="D161" t="s">
        <v>1086</v>
      </c>
    </row>
    <row r="162" spans="1:4">
      <c r="A162" s="1062">
        <v>161</v>
      </c>
      <c r="B162" t="s">
        <v>1053</v>
      </c>
      <c r="C162" t="s">
        <v>1087</v>
      </c>
      <c r="D162" t="s">
        <v>1088</v>
      </c>
    </row>
    <row r="163" spans="1:4">
      <c r="A163" s="1062">
        <v>162</v>
      </c>
      <c r="B163" t="s">
        <v>1089</v>
      </c>
      <c r="C163" t="s">
        <v>811</v>
      </c>
      <c r="D163" t="s">
        <v>1091</v>
      </c>
    </row>
    <row r="164" spans="1:4">
      <c r="A164" s="1062">
        <v>163</v>
      </c>
      <c r="B164" t="s">
        <v>1089</v>
      </c>
      <c r="C164" t="s">
        <v>1092</v>
      </c>
      <c r="D164" t="s">
        <v>1093</v>
      </c>
    </row>
    <row r="165" spans="1:4">
      <c r="A165" s="1062">
        <v>164</v>
      </c>
      <c r="B165" t="s">
        <v>1089</v>
      </c>
      <c r="C165" t="s">
        <v>1094</v>
      </c>
      <c r="D165" t="s">
        <v>1095</v>
      </c>
    </row>
    <row r="166" spans="1:4">
      <c r="A166" s="1062">
        <v>165</v>
      </c>
      <c r="B166" t="s">
        <v>1089</v>
      </c>
      <c r="C166" t="s">
        <v>1096</v>
      </c>
      <c r="D166" t="s">
        <v>1097</v>
      </c>
    </row>
    <row r="167" spans="1:4">
      <c r="A167" s="1062">
        <v>166</v>
      </c>
      <c r="B167" t="s">
        <v>1089</v>
      </c>
      <c r="C167" t="s">
        <v>1098</v>
      </c>
      <c r="D167" t="s">
        <v>1099</v>
      </c>
    </row>
    <row r="168" spans="1:4">
      <c r="A168" s="1062">
        <v>167</v>
      </c>
      <c r="B168" t="s">
        <v>1089</v>
      </c>
      <c r="C168" t="s">
        <v>1039</v>
      </c>
      <c r="D168" t="s">
        <v>1100</v>
      </c>
    </row>
    <row r="169" spans="1:4">
      <c r="A169" s="1062">
        <v>168</v>
      </c>
      <c r="B169" t="s">
        <v>1089</v>
      </c>
      <c r="C169" t="s">
        <v>1101</v>
      </c>
      <c r="D169" t="s">
        <v>1102</v>
      </c>
    </row>
    <row r="170" spans="1:4">
      <c r="A170" s="1062">
        <v>169</v>
      </c>
      <c r="B170" t="s">
        <v>1089</v>
      </c>
      <c r="C170" t="s">
        <v>1089</v>
      </c>
      <c r="D170" t="s">
        <v>1090</v>
      </c>
    </row>
    <row r="171" spans="1:4">
      <c r="A171" s="1062">
        <v>170</v>
      </c>
      <c r="B171" t="s">
        <v>1089</v>
      </c>
      <c r="C171" t="s">
        <v>1103</v>
      </c>
      <c r="D171" t="s">
        <v>1104</v>
      </c>
    </row>
    <row r="172" spans="1:4">
      <c r="A172" s="1062">
        <v>171</v>
      </c>
      <c r="B172" t="s">
        <v>1089</v>
      </c>
      <c r="C172" t="s">
        <v>1105</v>
      </c>
      <c r="D172" t="s">
        <v>1106</v>
      </c>
    </row>
    <row r="173" spans="1:4">
      <c r="A173" s="1062">
        <v>172</v>
      </c>
      <c r="B173" t="s">
        <v>1089</v>
      </c>
      <c r="C173" t="s">
        <v>1107</v>
      </c>
      <c r="D173" t="s">
        <v>1108</v>
      </c>
    </row>
    <row r="174" spans="1:4">
      <c r="A174" s="1062">
        <v>173</v>
      </c>
      <c r="B174" t="s">
        <v>1089</v>
      </c>
      <c r="C174" t="s">
        <v>1109</v>
      </c>
      <c r="D174" t="s">
        <v>1110</v>
      </c>
    </row>
    <row r="175" spans="1:4">
      <c r="A175" s="1062">
        <v>174</v>
      </c>
      <c r="B175" t="s">
        <v>1111</v>
      </c>
      <c r="C175" t="s">
        <v>1113</v>
      </c>
      <c r="D175" t="s">
        <v>1114</v>
      </c>
    </row>
    <row r="176" spans="1:4">
      <c r="A176" s="1062">
        <v>175</v>
      </c>
      <c r="B176" t="s">
        <v>1111</v>
      </c>
      <c r="C176" t="s">
        <v>1115</v>
      </c>
      <c r="D176" t="s">
        <v>1116</v>
      </c>
    </row>
    <row r="177" spans="1:4">
      <c r="A177" s="1062">
        <v>176</v>
      </c>
      <c r="B177" t="s">
        <v>1111</v>
      </c>
      <c r="C177" t="s">
        <v>1117</v>
      </c>
      <c r="D177" t="s">
        <v>1118</v>
      </c>
    </row>
    <row r="178" spans="1:4">
      <c r="A178" s="1062">
        <v>177</v>
      </c>
      <c r="B178" t="s">
        <v>1111</v>
      </c>
      <c r="C178" t="s">
        <v>1119</v>
      </c>
      <c r="D178" t="s">
        <v>1120</v>
      </c>
    </row>
    <row r="179" spans="1:4">
      <c r="A179" s="1062">
        <v>178</v>
      </c>
      <c r="B179" t="s">
        <v>1111</v>
      </c>
      <c r="C179" t="s">
        <v>1111</v>
      </c>
      <c r="D179" t="s">
        <v>1112</v>
      </c>
    </row>
    <row r="180" spans="1:4">
      <c r="A180" s="1062">
        <v>179</v>
      </c>
      <c r="B180" t="s">
        <v>1111</v>
      </c>
      <c r="C180" t="s">
        <v>1121</v>
      </c>
      <c r="D180" t="s">
        <v>1122</v>
      </c>
    </row>
    <row r="181" spans="1:4">
      <c r="A181" s="1062">
        <v>180</v>
      </c>
      <c r="B181" t="s">
        <v>1111</v>
      </c>
      <c r="C181" t="s">
        <v>1123</v>
      </c>
      <c r="D181" t="s">
        <v>1124</v>
      </c>
    </row>
    <row r="182" spans="1:4">
      <c r="A182" s="1062">
        <v>181</v>
      </c>
      <c r="B182" t="s">
        <v>1111</v>
      </c>
      <c r="C182" t="s">
        <v>1125</v>
      </c>
      <c r="D182" t="s">
        <v>1126</v>
      </c>
    </row>
    <row r="183" spans="1:4">
      <c r="A183" s="1062">
        <v>182</v>
      </c>
      <c r="B183" t="s">
        <v>1111</v>
      </c>
      <c r="C183" t="s">
        <v>1127</v>
      </c>
      <c r="D183" t="s">
        <v>1128</v>
      </c>
    </row>
    <row r="184" spans="1:4">
      <c r="A184" s="1062">
        <v>183</v>
      </c>
      <c r="B184" t="s">
        <v>1111</v>
      </c>
      <c r="C184" t="s">
        <v>1129</v>
      </c>
      <c r="D184" t="s">
        <v>1130</v>
      </c>
    </row>
    <row r="185" spans="1:4">
      <c r="A185" s="1062">
        <v>184</v>
      </c>
      <c r="B185" t="s">
        <v>1111</v>
      </c>
      <c r="C185" t="s">
        <v>1131</v>
      </c>
      <c r="D185" t="s">
        <v>1132</v>
      </c>
    </row>
    <row r="186" spans="1:4">
      <c r="A186" s="1062">
        <v>185</v>
      </c>
      <c r="B186" t="s">
        <v>1133</v>
      </c>
      <c r="C186" t="s">
        <v>1135</v>
      </c>
      <c r="D186" t="s">
        <v>1136</v>
      </c>
    </row>
    <row r="187" spans="1:4">
      <c r="A187" s="1062">
        <v>186</v>
      </c>
      <c r="B187" t="s">
        <v>1133</v>
      </c>
      <c r="C187" t="s">
        <v>1137</v>
      </c>
      <c r="D187" t="s">
        <v>1138</v>
      </c>
    </row>
    <row r="188" spans="1:4">
      <c r="A188" s="1062">
        <v>187</v>
      </c>
      <c r="B188" t="s">
        <v>1133</v>
      </c>
      <c r="C188" t="s">
        <v>1139</v>
      </c>
      <c r="D188" t="s">
        <v>1140</v>
      </c>
    </row>
    <row r="189" spans="1:4">
      <c r="A189" s="1062">
        <v>188</v>
      </c>
      <c r="B189" t="s">
        <v>1133</v>
      </c>
      <c r="C189" t="s">
        <v>1117</v>
      </c>
      <c r="D189" t="s">
        <v>1141</v>
      </c>
    </row>
    <row r="190" spans="1:4">
      <c r="A190" s="1062">
        <v>189</v>
      </c>
      <c r="B190" t="s">
        <v>1133</v>
      </c>
      <c r="C190" t="s">
        <v>1133</v>
      </c>
      <c r="D190" t="s">
        <v>1134</v>
      </c>
    </row>
    <row r="191" spans="1:4">
      <c r="A191" s="1062">
        <v>190</v>
      </c>
      <c r="B191" t="s">
        <v>1133</v>
      </c>
      <c r="C191" t="s">
        <v>1142</v>
      </c>
      <c r="D191" t="s">
        <v>1143</v>
      </c>
    </row>
    <row r="192" spans="1:4">
      <c r="A192" s="1062">
        <v>191</v>
      </c>
      <c r="B192" t="s">
        <v>1133</v>
      </c>
      <c r="C192" t="s">
        <v>1144</v>
      </c>
      <c r="D192" t="s">
        <v>1145</v>
      </c>
    </row>
    <row r="193" spans="1:4">
      <c r="A193" s="1062">
        <v>192</v>
      </c>
      <c r="B193" t="s">
        <v>1133</v>
      </c>
      <c r="C193" t="s">
        <v>980</v>
      </c>
      <c r="D193" t="s">
        <v>1146</v>
      </c>
    </row>
    <row r="194" spans="1:4">
      <c r="A194" s="1062">
        <v>193</v>
      </c>
      <c r="B194" t="s">
        <v>1133</v>
      </c>
      <c r="C194" t="s">
        <v>1147</v>
      </c>
      <c r="D194" t="s">
        <v>1148</v>
      </c>
    </row>
    <row r="195" spans="1:4">
      <c r="A195" s="1062">
        <v>194</v>
      </c>
      <c r="B195" t="s">
        <v>1133</v>
      </c>
      <c r="C195" t="s">
        <v>1149</v>
      </c>
      <c r="D195" t="s">
        <v>1150</v>
      </c>
    </row>
    <row r="196" spans="1:4">
      <c r="A196" s="1062">
        <v>195</v>
      </c>
      <c r="B196" t="s">
        <v>1133</v>
      </c>
      <c r="C196" t="s">
        <v>1151</v>
      </c>
      <c r="D196" t="s">
        <v>1152</v>
      </c>
    </row>
    <row r="197" spans="1:4">
      <c r="A197" s="1062">
        <v>196</v>
      </c>
      <c r="B197" t="s">
        <v>1133</v>
      </c>
      <c r="C197" t="s">
        <v>1153</v>
      </c>
      <c r="D197" t="s">
        <v>1154</v>
      </c>
    </row>
    <row r="198" spans="1:4">
      <c r="A198" s="1062">
        <v>197</v>
      </c>
      <c r="B198" t="s">
        <v>1133</v>
      </c>
      <c r="C198" t="s">
        <v>1155</v>
      </c>
      <c r="D198" t="s">
        <v>1156</v>
      </c>
    </row>
    <row r="199" spans="1:4">
      <c r="A199" s="1062">
        <v>198</v>
      </c>
      <c r="B199" t="s">
        <v>1133</v>
      </c>
      <c r="C199" t="s">
        <v>1157</v>
      </c>
      <c r="D199" t="s">
        <v>1158</v>
      </c>
    </row>
    <row r="200" spans="1:4">
      <c r="A200" s="1062">
        <v>199</v>
      </c>
      <c r="B200" t="s">
        <v>1133</v>
      </c>
      <c r="C200" t="s">
        <v>1159</v>
      </c>
      <c r="D200" t="s">
        <v>1160</v>
      </c>
    </row>
    <row r="201" spans="1:4">
      <c r="A201" s="1062">
        <v>200</v>
      </c>
      <c r="B201" t="s">
        <v>1133</v>
      </c>
      <c r="C201" t="s">
        <v>1161</v>
      </c>
      <c r="D201" t="s">
        <v>1162</v>
      </c>
    </row>
    <row r="202" spans="1:4">
      <c r="A202" s="1062">
        <v>201</v>
      </c>
      <c r="B202" t="s">
        <v>1133</v>
      </c>
      <c r="C202" t="s">
        <v>1163</v>
      </c>
      <c r="D202" t="s">
        <v>1164</v>
      </c>
    </row>
    <row r="203" spans="1:4">
      <c r="A203" s="1062">
        <v>202</v>
      </c>
      <c r="B203" t="s">
        <v>1165</v>
      </c>
      <c r="C203" t="s">
        <v>1167</v>
      </c>
      <c r="D203" t="s">
        <v>1168</v>
      </c>
    </row>
    <row r="204" spans="1:4">
      <c r="A204" s="1062">
        <v>203</v>
      </c>
      <c r="B204" t="s">
        <v>1165</v>
      </c>
      <c r="C204" t="s">
        <v>1169</v>
      </c>
      <c r="D204" t="s">
        <v>1170</v>
      </c>
    </row>
    <row r="205" spans="1:4">
      <c r="A205" s="1062">
        <v>204</v>
      </c>
      <c r="B205" t="s">
        <v>1165</v>
      </c>
      <c r="C205" t="s">
        <v>1165</v>
      </c>
      <c r="D205" t="s">
        <v>1166</v>
      </c>
    </row>
    <row r="206" spans="1:4">
      <c r="A206" s="1062">
        <v>205</v>
      </c>
      <c r="B206" t="s">
        <v>1165</v>
      </c>
      <c r="C206" t="s">
        <v>1171</v>
      </c>
      <c r="D206" t="s">
        <v>1172</v>
      </c>
    </row>
    <row r="207" spans="1:4">
      <c r="A207" s="1062">
        <v>206</v>
      </c>
      <c r="B207" t="s">
        <v>1165</v>
      </c>
      <c r="C207" t="s">
        <v>1173</v>
      </c>
      <c r="D207" t="s">
        <v>1174</v>
      </c>
    </row>
    <row r="208" spans="1:4">
      <c r="A208" s="1062">
        <v>207</v>
      </c>
      <c r="B208" t="s">
        <v>1165</v>
      </c>
      <c r="C208" t="s">
        <v>1175</v>
      </c>
      <c r="D208" t="s">
        <v>1176</v>
      </c>
    </row>
    <row r="209" spans="1:4">
      <c r="A209" s="1062">
        <v>208</v>
      </c>
      <c r="B209" t="s">
        <v>1165</v>
      </c>
      <c r="C209" t="s">
        <v>1177</v>
      </c>
      <c r="D209" t="s">
        <v>1178</v>
      </c>
    </row>
    <row r="210" spans="1:4">
      <c r="A210" s="1062">
        <v>209</v>
      </c>
      <c r="B210" t="s">
        <v>1165</v>
      </c>
      <c r="C210" t="s">
        <v>1179</v>
      </c>
      <c r="D210" t="s">
        <v>1180</v>
      </c>
    </row>
    <row r="211" spans="1:4">
      <c r="A211" s="1062">
        <v>210</v>
      </c>
      <c r="B211" t="s">
        <v>1165</v>
      </c>
      <c r="C211" t="s">
        <v>1181</v>
      </c>
      <c r="D211" t="s">
        <v>1182</v>
      </c>
    </row>
    <row r="212" spans="1:4">
      <c r="A212" s="1062">
        <v>211</v>
      </c>
      <c r="B212" t="s">
        <v>1165</v>
      </c>
      <c r="C212" t="s">
        <v>1183</v>
      </c>
      <c r="D212" t="s">
        <v>1184</v>
      </c>
    </row>
    <row r="213" spans="1:4">
      <c r="A213" s="1062">
        <v>212</v>
      </c>
      <c r="B213" t="s">
        <v>1185</v>
      </c>
      <c r="C213" t="s">
        <v>1057</v>
      </c>
      <c r="D213" t="s">
        <v>1187</v>
      </c>
    </row>
    <row r="214" spans="1:4">
      <c r="A214" s="1062">
        <v>213</v>
      </c>
      <c r="B214" t="s">
        <v>1185</v>
      </c>
      <c r="C214" t="s">
        <v>1188</v>
      </c>
      <c r="D214" t="s">
        <v>1189</v>
      </c>
    </row>
    <row r="215" spans="1:4">
      <c r="A215" s="1062">
        <v>214</v>
      </c>
      <c r="B215" t="s">
        <v>1185</v>
      </c>
      <c r="C215" t="s">
        <v>1190</v>
      </c>
      <c r="D215" t="s">
        <v>1191</v>
      </c>
    </row>
    <row r="216" spans="1:4">
      <c r="A216" s="1062">
        <v>215</v>
      </c>
      <c r="B216" t="s">
        <v>1185</v>
      </c>
      <c r="C216" t="s">
        <v>1192</v>
      </c>
      <c r="D216" t="s">
        <v>1193</v>
      </c>
    </row>
    <row r="217" spans="1:4">
      <c r="A217" s="1062">
        <v>216</v>
      </c>
      <c r="B217" t="s">
        <v>1185</v>
      </c>
      <c r="C217" t="s">
        <v>1185</v>
      </c>
      <c r="D217" t="s">
        <v>1186</v>
      </c>
    </row>
    <row r="218" spans="1:4">
      <c r="A218" s="1062">
        <v>217</v>
      </c>
      <c r="B218" t="s">
        <v>1185</v>
      </c>
      <c r="C218" t="s">
        <v>1194</v>
      </c>
      <c r="D218" t="s">
        <v>1195</v>
      </c>
    </row>
    <row r="219" spans="1:4">
      <c r="A219" s="1062">
        <v>218</v>
      </c>
      <c r="B219" t="s">
        <v>1185</v>
      </c>
      <c r="C219" t="s">
        <v>1196</v>
      </c>
      <c r="D219" t="s">
        <v>1197</v>
      </c>
    </row>
    <row r="220" spans="1:4">
      <c r="A220" s="1062">
        <v>219</v>
      </c>
      <c r="B220" t="s">
        <v>1185</v>
      </c>
      <c r="C220" t="s">
        <v>1198</v>
      </c>
      <c r="D220" t="s">
        <v>1199</v>
      </c>
    </row>
    <row r="221" spans="1:4">
      <c r="A221" s="1062">
        <v>220</v>
      </c>
      <c r="B221" t="s">
        <v>1185</v>
      </c>
      <c r="C221" t="s">
        <v>1200</v>
      </c>
      <c r="D221" t="s">
        <v>1201</v>
      </c>
    </row>
    <row r="222" spans="1:4">
      <c r="A222" s="1062">
        <v>221</v>
      </c>
      <c r="B222" t="s">
        <v>1185</v>
      </c>
      <c r="C222" t="s">
        <v>1202</v>
      </c>
      <c r="D222" t="s">
        <v>1203</v>
      </c>
    </row>
    <row r="223" spans="1:4">
      <c r="A223" s="1062">
        <v>222</v>
      </c>
      <c r="B223" t="s">
        <v>1204</v>
      </c>
      <c r="C223" t="s">
        <v>1206</v>
      </c>
      <c r="D223" t="s">
        <v>1207</v>
      </c>
    </row>
    <row r="224" spans="1:4">
      <c r="A224" s="1062">
        <v>223</v>
      </c>
      <c r="B224" t="s">
        <v>1204</v>
      </c>
      <c r="C224" t="s">
        <v>1208</v>
      </c>
      <c r="D224" t="s">
        <v>1209</v>
      </c>
    </row>
    <row r="225" spans="1:4">
      <c r="A225" s="1062">
        <v>224</v>
      </c>
      <c r="B225" t="s">
        <v>1204</v>
      </c>
      <c r="C225" t="s">
        <v>1210</v>
      </c>
      <c r="D225" t="s">
        <v>1211</v>
      </c>
    </row>
    <row r="226" spans="1:4">
      <c r="A226" s="1062">
        <v>225</v>
      </c>
      <c r="B226" t="s">
        <v>1204</v>
      </c>
      <c r="C226" t="s">
        <v>1212</v>
      </c>
      <c r="D226" t="s">
        <v>1213</v>
      </c>
    </row>
    <row r="227" spans="1:4">
      <c r="A227" s="1062">
        <v>226</v>
      </c>
      <c r="B227" t="s">
        <v>1204</v>
      </c>
      <c r="C227" t="s">
        <v>1214</v>
      </c>
      <c r="D227" t="s">
        <v>1215</v>
      </c>
    </row>
    <row r="228" spans="1:4">
      <c r="A228" s="1062">
        <v>227</v>
      </c>
      <c r="B228" t="s">
        <v>1204</v>
      </c>
      <c r="C228" t="s">
        <v>1216</v>
      </c>
      <c r="D228" t="s">
        <v>1217</v>
      </c>
    </row>
    <row r="229" spans="1:4">
      <c r="A229" s="1062">
        <v>228</v>
      </c>
      <c r="B229" t="s">
        <v>1204</v>
      </c>
      <c r="C229" t="s">
        <v>1204</v>
      </c>
      <c r="D229" t="s">
        <v>1205</v>
      </c>
    </row>
    <row r="230" spans="1:4">
      <c r="A230" s="1062">
        <v>229</v>
      </c>
      <c r="B230" t="s">
        <v>1204</v>
      </c>
      <c r="C230" t="s">
        <v>1218</v>
      </c>
      <c r="D230" t="s">
        <v>1219</v>
      </c>
    </row>
    <row r="231" spans="1:4">
      <c r="A231" s="1062">
        <v>230</v>
      </c>
      <c r="B231" t="s">
        <v>1204</v>
      </c>
      <c r="C231" t="s">
        <v>1220</v>
      </c>
      <c r="D231" t="s">
        <v>1221</v>
      </c>
    </row>
    <row r="232" spans="1:4">
      <c r="A232" s="1062">
        <v>231</v>
      </c>
      <c r="B232" t="s">
        <v>1204</v>
      </c>
      <c r="C232" t="s">
        <v>1222</v>
      </c>
      <c r="D232" t="s">
        <v>1223</v>
      </c>
    </row>
    <row r="233" spans="1:4">
      <c r="A233" s="1062">
        <v>232</v>
      </c>
      <c r="B233" t="s">
        <v>1204</v>
      </c>
      <c r="C233" t="s">
        <v>1224</v>
      </c>
      <c r="D233" t="s">
        <v>1225</v>
      </c>
    </row>
    <row r="234" spans="1:4">
      <c r="A234" s="1062">
        <v>233</v>
      </c>
      <c r="B234" t="s">
        <v>1204</v>
      </c>
      <c r="C234" t="s">
        <v>1226</v>
      </c>
      <c r="D234" t="s">
        <v>1227</v>
      </c>
    </row>
    <row r="235" spans="1:4">
      <c r="A235" s="1062">
        <v>234</v>
      </c>
      <c r="B235" t="s">
        <v>1204</v>
      </c>
      <c r="C235" t="s">
        <v>1228</v>
      </c>
      <c r="D235" t="s">
        <v>1229</v>
      </c>
    </row>
    <row r="236" spans="1:4">
      <c r="A236" s="1062">
        <v>235</v>
      </c>
      <c r="B236" t="s">
        <v>1204</v>
      </c>
      <c r="C236" t="s">
        <v>1230</v>
      </c>
      <c r="D236" t="s">
        <v>1231</v>
      </c>
    </row>
    <row r="237" spans="1:4">
      <c r="A237" s="1062">
        <v>236</v>
      </c>
      <c r="B237" t="s">
        <v>1232</v>
      </c>
      <c r="C237" t="s">
        <v>1115</v>
      </c>
      <c r="D237" t="s">
        <v>1234</v>
      </c>
    </row>
    <row r="238" spans="1:4">
      <c r="A238" s="1062">
        <v>237</v>
      </c>
      <c r="B238" t="s">
        <v>1232</v>
      </c>
      <c r="C238" t="s">
        <v>1235</v>
      </c>
      <c r="D238" t="s">
        <v>1236</v>
      </c>
    </row>
    <row r="239" spans="1:4">
      <c r="A239" s="1062">
        <v>238</v>
      </c>
      <c r="B239" t="s">
        <v>1232</v>
      </c>
      <c r="C239" t="s">
        <v>1237</v>
      </c>
      <c r="D239" t="s">
        <v>1238</v>
      </c>
    </row>
    <row r="240" spans="1:4">
      <c r="A240" s="1062">
        <v>239</v>
      </c>
      <c r="B240" t="s">
        <v>1232</v>
      </c>
      <c r="C240" t="s">
        <v>1239</v>
      </c>
      <c r="D240" t="s">
        <v>1240</v>
      </c>
    </row>
    <row r="241" spans="1:4">
      <c r="A241" s="1062">
        <v>240</v>
      </c>
      <c r="B241" t="s">
        <v>1232</v>
      </c>
      <c r="C241" t="s">
        <v>1241</v>
      </c>
      <c r="D241" t="s">
        <v>1242</v>
      </c>
    </row>
    <row r="242" spans="1:4">
      <c r="A242" s="1062">
        <v>241</v>
      </c>
      <c r="B242" t="s">
        <v>1232</v>
      </c>
      <c r="C242" t="s">
        <v>1243</v>
      </c>
      <c r="D242" t="s">
        <v>1244</v>
      </c>
    </row>
    <row r="243" spans="1:4">
      <c r="A243" s="1062">
        <v>242</v>
      </c>
      <c r="B243" t="s">
        <v>1232</v>
      </c>
      <c r="C243" t="s">
        <v>1232</v>
      </c>
      <c r="D243" t="s">
        <v>1233</v>
      </c>
    </row>
    <row r="244" spans="1:4">
      <c r="A244" s="1062">
        <v>243</v>
      </c>
      <c r="B244" t="s">
        <v>1232</v>
      </c>
      <c r="C244" t="s">
        <v>1245</v>
      </c>
      <c r="D244" t="s">
        <v>1246</v>
      </c>
    </row>
    <row r="245" spans="1:4">
      <c r="A245" s="1062">
        <v>244</v>
      </c>
      <c r="B245" t="s">
        <v>1232</v>
      </c>
      <c r="C245" t="s">
        <v>1247</v>
      </c>
      <c r="D245" t="s">
        <v>1248</v>
      </c>
    </row>
    <row r="246" spans="1:4">
      <c r="A246" s="1062">
        <v>245</v>
      </c>
      <c r="B246" t="s">
        <v>1232</v>
      </c>
      <c r="C246" t="s">
        <v>1249</v>
      </c>
      <c r="D246" t="s">
        <v>1250</v>
      </c>
    </row>
    <row r="247" spans="1:4">
      <c r="A247" s="1062">
        <v>246</v>
      </c>
      <c r="B247" t="s">
        <v>1232</v>
      </c>
      <c r="C247" t="s">
        <v>1251</v>
      </c>
      <c r="D247" t="s">
        <v>1252</v>
      </c>
    </row>
    <row r="248" spans="1:4">
      <c r="A248" s="1062">
        <v>247</v>
      </c>
      <c r="B248" t="s">
        <v>1232</v>
      </c>
      <c r="C248" t="s">
        <v>1253</v>
      </c>
      <c r="D248" t="s">
        <v>1254</v>
      </c>
    </row>
    <row r="249" spans="1:4">
      <c r="A249" s="1062">
        <v>248</v>
      </c>
      <c r="B249" t="s">
        <v>1232</v>
      </c>
      <c r="C249" t="s">
        <v>1255</v>
      </c>
      <c r="D249" t="s">
        <v>1256</v>
      </c>
    </row>
    <row r="250" spans="1:4">
      <c r="A250" s="1062">
        <v>249</v>
      </c>
      <c r="B250" t="s">
        <v>1232</v>
      </c>
      <c r="C250" t="s">
        <v>1257</v>
      </c>
      <c r="D250" t="s">
        <v>1258</v>
      </c>
    </row>
    <row r="251" spans="1:4">
      <c r="A251" s="1062">
        <v>250</v>
      </c>
      <c r="B251" t="s">
        <v>1259</v>
      </c>
      <c r="C251" t="s">
        <v>1261</v>
      </c>
      <c r="D251" t="s">
        <v>1262</v>
      </c>
    </row>
    <row r="252" spans="1:4">
      <c r="A252" s="1062">
        <v>251</v>
      </c>
      <c r="B252" t="s">
        <v>1259</v>
      </c>
      <c r="C252" t="s">
        <v>1263</v>
      </c>
      <c r="D252" t="s">
        <v>1264</v>
      </c>
    </row>
    <row r="253" spans="1:4">
      <c r="A253" s="1062">
        <v>252</v>
      </c>
      <c r="B253" t="s">
        <v>1259</v>
      </c>
      <c r="C253" t="s">
        <v>1210</v>
      </c>
      <c r="D253" t="s">
        <v>1265</v>
      </c>
    </row>
    <row r="254" spans="1:4">
      <c r="A254" s="1062">
        <v>253</v>
      </c>
      <c r="B254" t="s">
        <v>1259</v>
      </c>
      <c r="C254" t="s">
        <v>1266</v>
      </c>
      <c r="D254" t="s">
        <v>1267</v>
      </c>
    </row>
    <row r="255" spans="1:4">
      <c r="A255" s="1062">
        <v>254</v>
      </c>
      <c r="B255" t="s">
        <v>1259</v>
      </c>
      <c r="C255" t="s">
        <v>1268</v>
      </c>
      <c r="D255" t="s">
        <v>1269</v>
      </c>
    </row>
    <row r="256" spans="1:4">
      <c r="A256" s="1062">
        <v>255</v>
      </c>
      <c r="B256" t="s">
        <v>1259</v>
      </c>
      <c r="C256" t="s">
        <v>1259</v>
      </c>
      <c r="D256" t="s">
        <v>1260</v>
      </c>
    </row>
    <row r="257" spans="1:4">
      <c r="A257" s="1062">
        <v>256</v>
      </c>
      <c r="B257" t="s">
        <v>1259</v>
      </c>
      <c r="C257" t="s">
        <v>1270</v>
      </c>
      <c r="D257" t="s">
        <v>1271</v>
      </c>
    </row>
    <row r="258" spans="1:4">
      <c r="A258" s="1062">
        <v>257</v>
      </c>
      <c r="B258" t="s">
        <v>1259</v>
      </c>
      <c r="C258" t="s">
        <v>1272</v>
      </c>
      <c r="D258" t="s">
        <v>1273</v>
      </c>
    </row>
    <row r="259" spans="1:4">
      <c r="A259" s="1062">
        <v>258</v>
      </c>
      <c r="B259" t="s">
        <v>1259</v>
      </c>
      <c r="C259" t="s">
        <v>1274</v>
      </c>
      <c r="D259" t="s">
        <v>1275</v>
      </c>
    </row>
    <row r="260" spans="1:4">
      <c r="A260" s="1062">
        <v>259</v>
      </c>
      <c r="B260" t="s">
        <v>1259</v>
      </c>
      <c r="C260" t="s">
        <v>1276</v>
      </c>
      <c r="D260" t="s">
        <v>1277</v>
      </c>
    </row>
    <row r="261" spans="1:4">
      <c r="A261" s="1062">
        <v>260</v>
      </c>
      <c r="B261" t="s">
        <v>1259</v>
      </c>
      <c r="C261" t="s">
        <v>1278</v>
      </c>
      <c r="D261" t="s">
        <v>1279</v>
      </c>
    </row>
    <row r="262" spans="1:4">
      <c r="A262" s="1062">
        <v>261</v>
      </c>
      <c r="B262" t="s">
        <v>1259</v>
      </c>
      <c r="C262" t="s">
        <v>1226</v>
      </c>
      <c r="D262" t="s">
        <v>1280</v>
      </c>
    </row>
    <row r="263" spans="1:4">
      <c r="A263" s="1062">
        <v>262</v>
      </c>
      <c r="B263" t="s">
        <v>1259</v>
      </c>
      <c r="C263" t="s">
        <v>1281</v>
      </c>
      <c r="D263" t="s">
        <v>1282</v>
      </c>
    </row>
    <row r="264" spans="1:4">
      <c r="A264" s="1062">
        <v>263</v>
      </c>
      <c r="B264" t="s">
        <v>1283</v>
      </c>
      <c r="C264" t="s">
        <v>1285</v>
      </c>
      <c r="D264" t="s">
        <v>1286</v>
      </c>
    </row>
    <row r="265" spans="1:4">
      <c r="A265" s="1062">
        <v>264</v>
      </c>
      <c r="B265" t="s">
        <v>1283</v>
      </c>
      <c r="C265" t="s">
        <v>883</v>
      </c>
      <c r="D265" t="s">
        <v>1287</v>
      </c>
    </row>
    <row r="266" spans="1:4">
      <c r="A266" s="1062">
        <v>265</v>
      </c>
      <c r="B266" t="s">
        <v>1283</v>
      </c>
      <c r="C266" t="s">
        <v>1288</v>
      </c>
      <c r="D266" t="s">
        <v>1289</v>
      </c>
    </row>
    <row r="267" spans="1:4">
      <c r="A267" s="1062">
        <v>266</v>
      </c>
      <c r="B267" t="s">
        <v>1283</v>
      </c>
      <c r="C267" t="s">
        <v>1290</v>
      </c>
      <c r="D267" t="s">
        <v>1291</v>
      </c>
    </row>
    <row r="268" spans="1:4">
      <c r="A268" s="1062">
        <v>267</v>
      </c>
      <c r="B268" t="s">
        <v>1283</v>
      </c>
      <c r="C268" t="s">
        <v>1292</v>
      </c>
      <c r="D268" t="s">
        <v>1293</v>
      </c>
    </row>
    <row r="269" spans="1:4">
      <c r="A269" s="1062">
        <v>268</v>
      </c>
      <c r="B269" t="s">
        <v>1283</v>
      </c>
      <c r="C269" t="s">
        <v>1294</v>
      </c>
      <c r="D269" t="s">
        <v>1295</v>
      </c>
    </row>
    <row r="270" spans="1:4">
      <c r="A270" s="1062">
        <v>269</v>
      </c>
      <c r="B270" t="s">
        <v>1283</v>
      </c>
      <c r="C270" t="s">
        <v>1283</v>
      </c>
      <c r="D270" t="s">
        <v>1284</v>
      </c>
    </row>
    <row r="271" spans="1:4">
      <c r="A271" s="1062">
        <v>270</v>
      </c>
      <c r="B271" t="s">
        <v>1283</v>
      </c>
      <c r="C271" t="s">
        <v>1296</v>
      </c>
      <c r="D271" t="s">
        <v>1297</v>
      </c>
    </row>
    <row r="272" spans="1:4">
      <c r="A272" s="1062">
        <v>271</v>
      </c>
      <c r="B272" t="s">
        <v>1283</v>
      </c>
      <c r="C272" t="s">
        <v>1298</v>
      </c>
      <c r="D272" t="s">
        <v>1299</v>
      </c>
    </row>
    <row r="273" spans="1:4">
      <c r="A273" s="1062">
        <v>272</v>
      </c>
      <c r="B273" t="s">
        <v>1283</v>
      </c>
      <c r="C273" t="s">
        <v>1300</v>
      </c>
      <c r="D273" t="s">
        <v>1301</v>
      </c>
    </row>
    <row r="274" spans="1:4">
      <c r="A274" s="1062">
        <v>273</v>
      </c>
      <c r="B274" t="s">
        <v>1283</v>
      </c>
      <c r="C274" t="s">
        <v>1302</v>
      </c>
      <c r="D274" t="s">
        <v>1303</v>
      </c>
    </row>
    <row r="275" spans="1:4">
      <c r="A275" s="1062">
        <v>274</v>
      </c>
      <c r="B275" t="s">
        <v>1283</v>
      </c>
      <c r="C275" t="s">
        <v>965</v>
      </c>
      <c r="D275" t="s">
        <v>1304</v>
      </c>
    </row>
    <row r="276" spans="1:4">
      <c r="A276" s="1062">
        <v>275</v>
      </c>
      <c r="B276" t="s">
        <v>1283</v>
      </c>
      <c r="C276" t="s">
        <v>1305</v>
      </c>
      <c r="D276" t="s">
        <v>1306</v>
      </c>
    </row>
    <row r="277" spans="1:4">
      <c r="A277" s="1062">
        <v>276</v>
      </c>
      <c r="B277" t="s">
        <v>1283</v>
      </c>
      <c r="C277" t="s">
        <v>1307</v>
      </c>
      <c r="D277" t="s">
        <v>1308</v>
      </c>
    </row>
    <row r="278" spans="1:4">
      <c r="A278" s="1062">
        <v>277</v>
      </c>
      <c r="B278" t="s">
        <v>1283</v>
      </c>
      <c r="C278" t="s">
        <v>1309</v>
      </c>
      <c r="D278" t="s">
        <v>1310</v>
      </c>
    </row>
    <row r="279" spans="1:4">
      <c r="A279" s="1062">
        <v>278</v>
      </c>
      <c r="B279" t="s">
        <v>1311</v>
      </c>
      <c r="C279" t="s">
        <v>1313</v>
      </c>
      <c r="D279" t="s">
        <v>1314</v>
      </c>
    </row>
    <row r="280" spans="1:4">
      <c r="A280" s="1062">
        <v>279</v>
      </c>
      <c r="B280" t="s">
        <v>1311</v>
      </c>
      <c r="C280" t="s">
        <v>1315</v>
      </c>
      <c r="D280" t="s">
        <v>1316</v>
      </c>
    </row>
    <row r="281" spans="1:4">
      <c r="A281" s="1062">
        <v>280</v>
      </c>
      <c r="B281" t="s">
        <v>1311</v>
      </c>
      <c r="C281" t="s">
        <v>1317</v>
      </c>
      <c r="D281" t="s">
        <v>1318</v>
      </c>
    </row>
    <row r="282" spans="1:4">
      <c r="A282" s="1062">
        <v>281</v>
      </c>
      <c r="B282" t="s">
        <v>1311</v>
      </c>
      <c r="C282" t="s">
        <v>1319</v>
      </c>
      <c r="D282" t="s">
        <v>1320</v>
      </c>
    </row>
    <row r="283" spans="1:4">
      <c r="A283" s="1062">
        <v>282</v>
      </c>
      <c r="B283" t="s">
        <v>1311</v>
      </c>
      <c r="C283" t="s">
        <v>1321</v>
      </c>
      <c r="D283" t="s">
        <v>1322</v>
      </c>
    </row>
    <row r="284" spans="1:4">
      <c r="A284" s="1062">
        <v>283</v>
      </c>
      <c r="B284" t="s">
        <v>1311</v>
      </c>
      <c r="C284" t="s">
        <v>1323</v>
      </c>
      <c r="D284" t="s">
        <v>1324</v>
      </c>
    </row>
    <row r="285" spans="1:4">
      <c r="A285" s="1062">
        <v>284</v>
      </c>
      <c r="B285" t="s">
        <v>1311</v>
      </c>
      <c r="C285" t="s">
        <v>1325</v>
      </c>
      <c r="D285" t="s">
        <v>1326</v>
      </c>
    </row>
    <row r="286" spans="1:4">
      <c r="A286" s="1062">
        <v>285</v>
      </c>
      <c r="B286" t="s">
        <v>1311</v>
      </c>
      <c r="C286" t="s">
        <v>1327</v>
      </c>
      <c r="D286" t="s">
        <v>1328</v>
      </c>
    </row>
    <row r="287" spans="1:4">
      <c r="A287" s="1062">
        <v>286</v>
      </c>
      <c r="B287" t="s">
        <v>1311</v>
      </c>
      <c r="C287" t="s">
        <v>1311</v>
      </c>
      <c r="D287" t="s">
        <v>1312</v>
      </c>
    </row>
    <row r="288" spans="1:4">
      <c r="A288" s="1062">
        <v>287</v>
      </c>
      <c r="B288" t="s">
        <v>1311</v>
      </c>
      <c r="C288" t="s">
        <v>1329</v>
      </c>
      <c r="D288" t="s">
        <v>1330</v>
      </c>
    </row>
    <row r="289" spans="1:4">
      <c r="A289" s="1062">
        <v>288</v>
      </c>
      <c r="B289" t="s">
        <v>1311</v>
      </c>
      <c r="C289" t="s">
        <v>1331</v>
      </c>
      <c r="D289" t="s">
        <v>1332</v>
      </c>
    </row>
    <row r="290" spans="1:4">
      <c r="A290" s="1062">
        <v>289</v>
      </c>
      <c r="B290" t="s">
        <v>1311</v>
      </c>
      <c r="C290" t="s">
        <v>1333</v>
      </c>
      <c r="D290" t="s">
        <v>1334</v>
      </c>
    </row>
    <row r="291" spans="1:4">
      <c r="A291" s="1062">
        <v>290</v>
      </c>
      <c r="B291" t="s">
        <v>1335</v>
      </c>
      <c r="C291" t="s">
        <v>1337</v>
      </c>
      <c r="D291" t="s">
        <v>1338</v>
      </c>
    </row>
    <row r="292" spans="1:4">
      <c r="A292" s="1062">
        <v>291</v>
      </c>
      <c r="B292" t="s">
        <v>1335</v>
      </c>
      <c r="C292" t="s">
        <v>1339</v>
      </c>
      <c r="D292" t="s">
        <v>1340</v>
      </c>
    </row>
    <row r="293" spans="1:4">
      <c r="A293" s="1062">
        <v>292</v>
      </c>
      <c r="B293" t="s">
        <v>1335</v>
      </c>
      <c r="C293" t="s">
        <v>1341</v>
      </c>
      <c r="D293" t="s">
        <v>1342</v>
      </c>
    </row>
    <row r="294" spans="1:4">
      <c r="A294" s="1062">
        <v>293</v>
      </c>
      <c r="B294" t="s">
        <v>1335</v>
      </c>
      <c r="C294" t="s">
        <v>1343</v>
      </c>
      <c r="D294" t="s">
        <v>1344</v>
      </c>
    </row>
    <row r="295" spans="1:4">
      <c r="A295" s="1062">
        <v>294</v>
      </c>
      <c r="B295" t="s">
        <v>1335</v>
      </c>
      <c r="C295" t="s">
        <v>1345</v>
      </c>
      <c r="D295" t="s">
        <v>1346</v>
      </c>
    </row>
    <row r="296" spans="1:4">
      <c r="A296" s="1062">
        <v>295</v>
      </c>
      <c r="B296" t="s">
        <v>1335</v>
      </c>
      <c r="C296" t="s">
        <v>1347</v>
      </c>
      <c r="D296" t="s">
        <v>1348</v>
      </c>
    </row>
    <row r="297" spans="1:4">
      <c r="A297" s="1062">
        <v>296</v>
      </c>
      <c r="B297" t="s">
        <v>1335</v>
      </c>
      <c r="C297" t="s">
        <v>1349</v>
      </c>
      <c r="D297" t="s">
        <v>1350</v>
      </c>
    </row>
    <row r="298" spans="1:4">
      <c r="A298" s="1062">
        <v>297</v>
      </c>
      <c r="B298" t="s">
        <v>1335</v>
      </c>
      <c r="C298" t="s">
        <v>949</v>
      </c>
      <c r="D298" t="s">
        <v>1351</v>
      </c>
    </row>
    <row r="299" spans="1:4">
      <c r="A299" s="1062">
        <v>298</v>
      </c>
      <c r="B299" t="s">
        <v>1335</v>
      </c>
      <c r="C299" t="s">
        <v>1352</v>
      </c>
      <c r="D299" t="s">
        <v>1353</v>
      </c>
    </row>
    <row r="300" spans="1:4">
      <c r="A300" s="1062">
        <v>299</v>
      </c>
      <c r="B300" t="s">
        <v>1335</v>
      </c>
      <c r="C300" t="s">
        <v>1354</v>
      </c>
      <c r="D300" t="s">
        <v>1355</v>
      </c>
    </row>
    <row r="301" spans="1:4">
      <c r="A301" s="1062">
        <v>300</v>
      </c>
      <c r="B301" t="s">
        <v>1335</v>
      </c>
      <c r="C301" t="s">
        <v>1356</v>
      </c>
      <c r="D301" t="s">
        <v>1357</v>
      </c>
    </row>
    <row r="302" spans="1:4">
      <c r="A302" s="1062">
        <v>301</v>
      </c>
      <c r="B302" t="s">
        <v>1335</v>
      </c>
      <c r="C302" t="s">
        <v>1335</v>
      </c>
      <c r="D302" t="s">
        <v>1336</v>
      </c>
    </row>
    <row r="303" spans="1:4">
      <c r="A303" s="1062">
        <v>302</v>
      </c>
      <c r="B303" t="s">
        <v>1335</v>
      </c>
      <c r="C303" t="s">
        <v>1358</v>
      </c>
      <c r="D303" t="s">
        <v>1359</v>
      </c>
    </row>
    <row r="304" spans="1:4">
      <c r="A304" s="1062">
        <v>303</v>
      </c>
      <c r="B304" t="s">
        <v>1335</v>
      </c>
      <c r="C304" t="s">
        <v>1051</v>
      </c>
      <c r="D304" t="s">
        <v>1360</v>
      </c>
    </row>
    <row r="305" spans="1:4">
      <c r="A305" s="1062">
        <v>304</v>
      </c>
      <c r="B305" t="s">
        <v>1335</v>
      </c>
      <c r="C305" t="s">
        <v>1361</v>
      </c>
      <c r="D305" t="s">
        <v>1362</v>
      </c>
    </row>
    <row r="306" spans="1:4">
      <c r="A306" s="1062">
        <v>305</v>
      </c>
      <c r="B306" t="s">
        <v>1335</v>
      </c>
      <c r="C306" t="s">
        <v>1363</v>
      </c>
      <c r="D306" t="s">
        <v>1364</v>
      </c>
    </row>
    <row r="307" spans="1:4">
      <c r="A307" s="1062">
        <v>306</v>
      </c>
      <c r="B307" t="s">
        <v>1335</v>
      </c>
      <c r="C307" t="s">
        <v>1365</v>
      </c>
      <c r="D307" t="s">
        <v>1366</v>
      </c>
    </row>
    <row r="308" spans="1:4">
      <c r="A308" s="1062">
        <v>307</v>
      </c>
      <c r="B308" t="s">
        <v>1367</v>
      </c>
      <c r="C308" t="s">
        <v>1369</v>
      </c>
      <c r="D308" t="s">
        <v>1370</v>
      </c>
    </row>
    <row r="309" spans="1:4">
      <c r="A309" s="1062">
        <v>308</v>
      </c>
      <c r="B309" t="s">
        <v>1367</v>
      </c>
      <c r="C309" t="s">
        <v>1371</v>
      </c>
      <c r="D309" t="s">
        <v>1372</v>
      </c>
    </row>
    <row r="310" spans="1:4">
      <c r="A310" s="1062">
        <v>309</v>
      </c>
      <c r="B310" t="s">
        <v>1367</v>
      </c>
      <c r="C310" t="s">
        <v>1373</v>
      </c>
      <c r="D310" t="s">
        <v>1374</v>
      </c>
    </row>
    <row r="311" spans="1:4">
      <c r="A311" s="1062">
        <v>310</v>
      </c>
      <c r="B311" t="s">
        <v>1367</v>
      </c>
      <c r="C311" t="s">
        <v>1375</v>
      </c>
      <c r="D311" t="s">
        <v>1376</v>
      </c>
    </row>
    <row r="312" spans="1:4">
      <c r="A312" s="1062">
        <v>311</v>
      </c>
      <c r="B312" t="s">
        <v>1367</v>
      </c>
      <c r="C312" t="s">
        <v>1377</v>
      </c>
      <c r="D312" t="s">
        <v>1378</v>
      </c>
    </row>
    <row r="313" spans="1:4">
      <c r="A313" s="1062">
        <v>312</v>
      </c>
      <c r="B313" t="s">
        <v>1367</v>
      </c>
      <c r="C313" t="s">
        <v>1379</v>
      </c>
      <c r="D313" t="s">
        <v>1380</v>
      </c>
    </row>
    <row r="314" spans="1:4">
      <c r="A314" s="1062">
        <v>313</v>
      </c>
      <c r="B314" t="s">
        <v>1367</v>
      </c>
      <c r="C314" t="s">
        <v>1381</v>
      </c>
      <c r="D314" t="s">
        <v>1382</v>
      </c>
    </row>
    <row r="315" spans="1:4">
      <c r="A315" s="1062">
        <v>314</v>
      </c>
      <c r="B315" t="s">
        <v>1367</v>
      </c>
      <c r="C315" t="s">
        <v>1383</v>
      </c>
      <c r="D315" t="s">
        <v>1384</v>
      </c>
    </row>
    <row r="316" spans="1:4">
      <c r="A316" s="1062">
        <v>315</v>
      </c>
      <c r="B316" t="s">
        <v>1367</v>
      </c>
      <c r="C316" t="s">
        <v>1367</v>
      </c>
      <c r="D316" t="s">
        <v>1368</v>
      </c>
    </row>
    <row r="317" spans="1:4">
      <c r="A317" s="1062">
        <v>316</v>
      </c>
      <c r="B317" t="s">
        <v>1367</v>
      </c>
      <c r="C317" t="s">
        <v>1385</v>
      </c>
      <c r="D317" t="s">
        <v>1386</v>
      </c>
    </row>
    <row r="318" spans="1:4">
      <c r="A318" s="1062">
        <v>317</v>
      </c>
      <c r="B318" t="s">
        <v>1367</v>
      </c>
      <c r="C318" t="s">
        <v>1387</v>
      </c>
      <c r="D318" t="s">
        <v>1388</v>
      </c>
    </row>
    <row r="319" spans="1:4">
      <c r="A319" s="1062">
        <v>318</v>
      </c>
      <c r="B319" t="s">
        <v>1367</v>
      </c>
      <c r="C319" t="s">
        <v>1389</v>
      </c>
      <c r="D319" t="s">
        <v>1390</v>
      </c>
    </row>
    <row r="320" spans="1:4">
      <c r="A320" s="1062">
        <v>319</v>
      </c>
      <c r="B320" t="s">
        <v>1367</v>
      </c>
      <c r="C320" t="s">
        <v>1391</v>
      </c>
      <c r="D320" t="s">
        <v>1392</v>
      </c>
    </row>
    <row r="321" spans="1:4">
      <c r="A321" s="1062">
        <v>320</v>
      </c>
      <c r="B321" t="s">
        <v>1367</v>
      </c>
      <c r="C321" t="s">
        <v>1393</v>
      </c>
      <c r="D321" t="s">
        <v>1394</v>
      </c>
    </row>
    <row r="322" spans="1:4">
      <c r="A322" s="1062">
        <v>321</v>
      </c>
      <c r="B322" t="s">
        <v>1395</v>
      </c>
      <c r="C322" t="s">
        <v>1397</v>
      </c>
      <c r="D322" t="s">
        <v>1398</v>
      </c>
    </row>
    <row r="323" spans="1:4">
      <c r="A323" s="1062">
        <v>322</v>
      </c>
      <c r="B323" t="s">
        <v>1395</v>
      </c>
      <c r="C323" t="s">
        <v>1399</v>
      </c>
      <c r="D323" t="s">
        <v>1400</v>
      </c>
    </row>
    <row r="324" spans="1:4">
      <c r="A324" s="1062">
        <v>323</v>
      </c>
      <c r="B324" t="s">
        <v>1395</v>
      </c>
      <c r="C324" t="s">
        <v>1401</v>
      </c>
      <c r="D324" t="s">
        <v>1402</v>
      </c>
    </row>
    <row r="325" spans="1:4">
      <c r="A325" s="1062">
        <v>324</v>
      </c>
      <c r="B325" t="s">
        <v>1395</v>
      </c>
      <c r="C325" t="s">
        <v>1403</v>
      </c>
      <c r="D325" t="s">
        <v>1404</v>
      </c>
    </row>
    <row r="326" spans="1:4">
      <c r="A326" s="1062">
        <v>325</v>
      </c>
      <c r="B326" t="s">
        <v>1395</v>
      </c>
      <c r="C326" t="s">
        <v>1405</v>
      </c>
      <c r="D326" t="s">
        <v>1406</v>
      </c>
    </row>
    <row r="327" spans="1:4">
      <c r="A327" s="1062">
        <v>326</v>
      </c>
      <c r="B327" t="s">
        <v>1395</v>
      </c>
      <c r="C327" t="s">
        <v>1321</v>
      </c>
      <c r="D327" t="s">
        <v>1407</v>
      </c>
    </row>
    <row r="328" spans="1:4">
      <c r="A328" s="1062">
        <v>327</v>
      </c>
      <c r="B328" t="s">
        <v>1395</v>
      </c>
      <c r="C328" t="s">
        <v>785</v>
      </c>
      <c r="D328" t="s">
        <v>1408</v>
      </c>
    </row>
    <row r="329" spans="1:4">
      <c r="A329" s="1062">
        <v>328</v>
      </c>
      <c r="B329" t="s">
        <v>1395</v>
      </c>
      <c r="C329" t="s">
        <v>1409</v>
      </c>
      <c r="D329" t="s">
        <v>1410</v>
      </c>
    </row>
    <row r="330" spans="1:4">
      <c r="A330" s="1062">
        <v>329</v>
      </c>
      <c r="B330" t="s">
        <v>1395</v>
      </c>
      <c r="C330" t="s">
        <v>1395</v>
      </c>
      <c r="D330" t="s">
        <v>1396</v>
      </c>
    </row>
    <row r="331" spans="1:4">
      <c r="A331" s="1062">
        <v>330</v>
      </c>
      <c r="B331" t="s">
        <v>1395</v>
      </c>
      <c r="C331" t="s">
        <v>1411</v>
      </c>
      <c r="D331" t="s">
        <v>1412</v>
      </c>
    </row>
    <row r="332" spans="1:4">
      <c r="A332" s="1062">
        <v>331</v>
      </c>
      <c r="B332" t="s">
        <v>1395</v>
      </c>
      <c r="C332" t="s">
        <v>1413</v>
      </c>
      <c r="D332" t="s">
        <v>1414</v>
      </c>
    </row>
    <row r="333" spans="1:4">
      <c r="A333" s="1062">
        <v>332</v>
      </c>
      <c r="B333" t="s">
        <v>1395</v>
      </c>
      <c r="C333" t="s">
        <v>1415</v>
      </c>
      <c r="D333" t="s">
        <v>1416</v>
      </c>
    </row>
    <row r="334" spans="1:4">
      <c r="A334" s="1062">
        <v>333</v>
      </c>
      <c r="B334" t="s">
        <v>1395</v>
      </c>
      <c r="C334" t="s">
        <v>1417</v>
      </c>
      <c r="D334" t="s">
        <v>1418</v>
      </c>
    </row>
    <row r="335" spans="1:4">
      <c r="A335" s="1062">
        <v>334</v>
      </c>
      <c r="B335" t="s">
        <v>1395</v>
      </c>
      <c r="C335" t="s">
        <v>1226</v>
      </c>
      <c r="D335" t="s">
        <v>1419</v>
      </c>
    </row>
    <row r="336" spans="1:4">
      <c r="A336" s="1062">
        <v>335</v>
      </c>
      <c r="B336" t="s">
        <v>1395</v>
      </c>
      <c r="C336" t="s">
        <v>1420</v>
      </c>
      <c r="D336" t="s">
        <v>1421</v>
      </c>
    </row>
    <row r="337" spans="1:4">
      <c r="A337" s="1062">
        <v>336</v>
      </c>
      <c r="B337" t="s">
        <v>1395</v>
      </c>
      <c r="C337" t="s">
        <v>1422</v>
      </c>
      <c r="D337" t="s">
        <v>1423</v>
      </c>
    </row>
    <row r="338" spans="1:4">
      <c r="A338" s="1062">
        <v>337</v>
      </c>
      <c r="B338" t="s">
        <v>1424</v>
      </c>
      <c r="C338" t="s">
        <v>1426</v>
      </c>
      <c r="D338" t="s">
        <v>1427</v>
      </c>
    </row>
    <row r="339" spans="1:4">
      <c r="A339" s="1062">
        <v>338</v>
      </c>
      <c r="B339" t="s">
        <v>1424</v>
      </c>
      <c r="C339" t="s">
        <v>1428</v>
      </c>
      <c r="D339" t="s">
        <v>1429</v>
      </c>
    </row>
    <row r="340" spans="1:4">
      <c r="A340" s="1062">
        <v>339</v>
      </c>
      <c r="B340" t="s">
        <v>1424</v>
      </c>
      <c r="C340" t="s">
        <v>1352</v>
      </c>
      <c r="D340" t="s">
        <v>1430</v>
      </c>
    </row>
    <row r="341" spans="1:4">
      <c r="A341" s="1062">
        <v>340</v>
      </c>
      <c r="B341" t="s">
        <v>1424</v>
      </c>
      <c r="C341" t="s">
        <v>1431</v>
      </c>
      <c r="D341" t="s">
        <v>1432</v>
      </c>
    </row>
    <row r="342" spans="1:4">
      <c r="A342" s="1062">
        <v>341</v>
      </c>
      <c r="B342" t="s">
        <v>1424</v>
      </c>
      <c r="C342" t="s">
        <v>1433</v>
      </c>
      <c r="D342" t="s">
        <v>1434</v>
      </c>
    </row>
    <row r="343" spans="1:4">
      <c r="A343" s="1062">
        <v>342</v>
      </c>
      <c r="B343" t="s">
        <v>1424</v>
      </c>
      <c r="C343" t="s">
        <v>1435</v>
      </c>
      <c r="D343" t="s">
        <v>1436</v>
      </c>
    </row>
    <row r="344" spans="1:4">
      <c r="A344" s="1062">
        <v>343</v>
      </c>
      <c r="B344" t="s">
        <v>1424</v>
      </c>
      <c r="C344" t="s">
        <v>1437</v>
      </c>
      <c r="D344" t="s">
        <v>1438</v>
      </c>
    </row>
    <row r="345" spans="1:4">
      <c r="A345" s="1062">
        <v>344</v>
      </c>
      <c r="B345" t="s">
        <v>1424</v>
      </c>
      <c r="C345" t="s">
        <v>1439</v>
      </c>
      <c r="D345" t="s">
        <v>1440</v>
      </c>
    </row>
    <row r="346" spans="1:4">
      <c r="A346" s="1062">
        <v>345</v>
      </c>
      <c r="B346" t="s">
        <v>1424</v>
      </c>
      <c r="C346" t="s">
        <v>1424</v>
      </c>
      <c r="D346" t="s">
        <v>1425</v>
      </c>
    </row>
    <row r="347" spans="1:4">
      <c r="A347" s="1062">
        <v>346</v>
      </c>
      <c r="B347" t="s">
        <v>1424</v>
      </c>
      <c r="C347" t="s">
        <v>1441</v>
      </c>
      <c r="D347" t="s">
        <v>1442</v>
      </c>
    </row>
    <row r="348" spans="1:4">
      <c r="A348" s="1062">
        <v>347</v>
      </c>
      <c r="B348" t="s">
        <v>1424</v>
      </c>
      <c r="C348" t="s">
        <v>1443</v>
      </c>
      <c r="D348" t="s">
        <v>1444</v>
      </c>
    </row>
    <row r="349" spans="1:4">
      <c r="A349" s="1062">
        <v>348</v>
      </c>
      <c r="B349" t="s">
        <v>1445</v>
      </c>
      <c r="C349" t="s">
        <v>1447</v>
      </c>
      <c r="D349" t="s">
        <v>1448</v>
      </c>
    </row>
    <row r="350" spans="1:4">
      <c r="A350" s="1062">
        <v>349</v>
      </c>
      <c r="B350" t="s">
        <v>1445</v>
      </c>
      <c r="C350" t="s">
        <v>1449</v>
      </c>
      <c r="D350" t="s">
        <v>1450</v>
      </c>
    </row>
    <row r="351" spans="1:4">
      <c r="A351" s="1062">
        <v>350</v>
      </c>
      <c r="B351" t="s">
        <v>1445</v>
      </c>
      <c r="C351" t="s">
        <v>1451</v>
      </c>
      <c r="D351" t="s">
        <v>1452</v>
      </c>
    </row>
    <row r="352" spans="1:4">
      <c r="A352" s="1062">
        <v>351</v>
      </c>
      <c r="B352" t="s">
        <v>1445</v>
      </c>
      <c r="C352" t="s">
        <v>1453</v>
      </c>
      <c r="D352" t="s">
        <v>1454</v>
      </c>
    </row>
    <row r="353" spans="1:4">
      <c r="A353" s="1062">
        <v>352</v>
      </c>
      <c r="B353" t="s">
        <v>1445</v>
      </c>
      <c r="C353" t="s">
        <v>1455</v>
      </c>
      <c r="D353" t="s">
        <v>1456</v>
      </c>
    </row>
    <row r="354" spans="1:4">
      <c r="A354" s="1062">
        <v>353</v>
      </c>
      <c r="B354" t="s">
        <v>1445</v>
      </c>
      <c r="C354" t="s">
        <v>1457</v>
      </c>
      <c r="D354" t="s">
        <v>1458</v>
      </c>
    </row>
    <row r="355" spans="1:4">
      <c r="A355" s="1062">
        <v>354</v>
      </c>
      <c r="B355" t="s">
        <v>1445</v>
      </c>
      <c r="C355" t="s">
        <v>1459</v>
      </c>
      <c r="D355" t="s">
        <v>1460</v>
      </c>
    </row>
    <row r="356" spans="1:4">
      <c r="A356" s="1062">
        <v>355</v>
      </c>
      <c r="B356" t="s">
        <v>1445</v>
      </c>
      <c r="C356" t="s">
        <v>1445</v>
      </c>
      <c r="D356" t="s">
        <v>1446</v>
      </c>
    </row>
    <row r="357" spans="1:4">
      <c r="A357" s="1062">
        <v>356</v>
      </c>
      <c r="B357" t="s">
        <v>1445</v>
      </c>
      <c r="C357" t="s">
        <v>1461</v>
      </c>
      <c r="D357" t="s">
        <v>1462</v>
      </c>
    </row>
    <row r="358" spans="1:4">
      <c r="A358" s="1062">
        <v>357</v>
      </c>
      <c r="B358" t="s">
        <v>1445</v>
      </c>
      <c r="C358" t="s">
        <v>1463</v>
      </c>
      <c r="D358" t="s">
        <v>1464</v>
      </c>
    </row>
    <row r="359" spans="1:4">
      <c r="A359" s="1062">
        <v>358</v>
      </c>
      <c r="B359" t="s">
        <v>1445</v>
      </c>
      <c r="C359" t="s">
        <v>1465</v>
      </c>
      <c r="D359" t="s">
        <v>1466</v>
      </c>
    </row>
    <row r="360" spans="1:4">
      <c r="A360" s="1062">
        <v>359</v>
      </c>
      <c r="B360" t="s">
        <v>1467</v>
      </c>
      <c r="C360" t="s">
        <v>1469</v>
      </c>
      <c r="D360" t="s">
        <v>1470</v>
      </c>
    </row>
    <row r="361" spans="1:4">
      <c r="A361" s="1062">
        <v>360</v>
      </c>
      <c r="B361" t="s">
        <v>1467</v>
      </c>
      <c r="C361" t="s">
        <v>1471</v>
      </c>
      <c r="D361" t="s">
        <v>1472</v>
      </c>
    </row>
    <row r="362" spans="1:4">
      <c r="A362" s="1062">
        <v>361</v>
      </c>
      <c r="B362" t="s">
        <v>1467</v>
      </c>
      <c r="C362" t="s">
        <v>1473</v>
      </c>
      <c r="D362" t="s">
        <v>1474</v>
      </c>
    </row>
    <row r="363" spans="1:4">
      <c r="A363" s="1062">
        <v>362</v>
      </c>
      <c r="B363" t="s">
        <v>1467</v>
      </c>
      <c r="C363" t="s">
        <v>1475</v>
      </c>
      <c r="D363" t="s">
        <v>1476</v>
      </c>
    </row>
    <row r="364" spans="1:4">
      <c r="A364" s="1062">
        <v>363</v>
      </c>
      <c r="B364" t="s">
        <v>1467</v>
      </c>
      <c r="C364" t="s">
        <v>1477</v>
      </c>
      <c r="D364" t="s">
        <v>1478</v>
      </c>
    </row>
    <row r="365" spans="1:4">
      <c r="A365" s="1062">
        <v>364</v>
      </c>
      <c r="B365" t="s">
        <v>1467</v>
      </c>
      <c r="C365" t="s">
        <v>1479</v>
      </c>
      <c r="D365" t="s">
        <v>1480</v>
      </c>
    </row>
    <row r="366" spans="1:4">
      <c r="A366" s="1062">
        <v>365</v>
      </c>
      <c r="B366" t="s">
        <v>1467</v>
      </c>
      <c r="C366" t="s">
        <v>1481</v>
      </c>
      <c r="D366" t="s">
        <v>1482</v>
      </c>
    </row>
    <row r="367" spans="1:4">
      <c r="A367" s="1062">
        <v>366</v>
      </c>
      <c r="B367" t="s">
        <v>1467</v>
      </c>
      <c r="C367" t="s">
        <v>1483</v>
      </c>
      <c r="D367" t="s">
        <v>1484</v>
      </c>
    </row>
    <row r="368" spans="1:4">
      <c r="A368" s="1062">
        <v>367</v>
      </c>
      <c r="B368" t="s">
        <v>1467</v>
      </c>
      <c r="C368" t="s">
        <v>1485</v>
      </c>
      <c r="D368" t="s">
        <v>1486</v>
      </c>
    </row>
    <row r="369" spans="1:4">
      <c r="A369" s="1062">
        <v>368</v>
      </c>
      <c r="B369" t="s">
        <v>1467</v>
      </c>
      <c r="C369" t="s">
        <v>1487</v>
      </c>
      <c r="D369" t="s">
        <v>1488</v>
      </c>
    </row>
    <row r="370" spans="1:4">
      <c r="A370" s="1062">
        <v>369</v>
      </c>
      <c r="B370" t="s">
        <v>1467</v>
      </c>
      <c r="C370" t="s">
        <v>1467</v>
      </c>
      <c r="D370" t="s">
        <v>1468</v>
      </c>
    </row>
    <row r="371" spans="1:4">
      <c r="A371" s="1062">
        <v>370</v>
      </c>
      <c r="B371" t="s">
        <v>1467</v>
      </c>
      <c r="C371" t="s">
        <v>1489</v>
      </c>
      <c r="D371" t="s">
        <v>1490</v>
      </c>
    </row>
    <row r="372" spans="1:4">
      <c r="A372" s="1062">
        <v>371</v>
      </c>
      <c r="B372" t="s">
        <v>1467</v>
      </c>
      <c r="C372" t="s">
        <v>1491</v>
      </c>
      <c r="D372" t="s">
        <v>1492</v>
      </c>
    </row>
    <row r="373" spans="1:4">
      <c r="A373" s="1062">
        <v>372</v>
      </c>
      <c r="B373" t="s">
        <v>1467</v>
      </c>
      <c r="C373" t="s">
        <v>1493</v>
      </c>
      <c r="D373" t="s">
        <v>1494</v>
      </c>
    </row>
    <row r="374" spans="1:4">
      <c r="A374" s="1062">
        <v>373</v>
      </c>
      <c r="B374" t="s">
        <v>1467</v>
      </c>
      <c r="C374" t="s">
        <v>1495</v>
      </c>
      <c r="D374" t="s">
        <v>1496</v>
      </c>
    </row>
    <row r="375" spans="1:4">
      <c r="A375" s="1062">
        <v>374</v>
      </c>
      <c r="B375" t="s">
        <v>1467</v>
      </c>
      <c r="C375" t="s">
        <v>1497</v>
      </c>
      <c r="D375" t="s">
        <v>1498</v>
      </c>
    </row>
    <row r="376" spans="1:4">
      <c r="A376" s="1062">
        <v>375</v>
      </c>
      <c r="B376" t="s">
        <v>1499</v>
      </c>
      <c r="C376" t="s">
        <v>1501</v>
      </c>
      <c r="D376" t="s">
        <v>1502</v>
      </c>
    </row>
    <row r="377" spans="1:4">
      <c r="A377" s="1062">
        <v>376</v>
      </c>
      <c r="B377" t="s">
        <v>1499</v>
      </c>
      <c r="C377" t="s">
        <v>1503</v>
      </c>
      <c r="D377" t="s">
        <v>1504</v>
      </c>
    </row>
    <row r="378" spans="1:4">
      <c r="A378" s="1062">
        <v>377</v>
      </c>
      <c r="B378" t="s">
        <v>1499</v>
      </c>
      <c r="C378" t="s">
        <v>1451</v>
      </c>
      <c r="D378" t="s">
        <v>1505</v>
      </c>
    </row>
    <row r="379" spans="1:4">
      <c r="A379" s="1062">
        <v>378</v>
      </c>
      <c r="B379" t="s">
        <v>1499</v>
      </c>
      <c r="C379" t="s">
        <v>1121</v>
      </c>
      <c r="D379" t="s">
        <v>1506</v>
      </c>
    </row>
    <row r="380" spans="1:4">
      <c r="A380" s="1062">
        <v>379</v>
      </c>
      <c r="B380" t="s">
        <v>1499</v>
      </c>
      <c r="C380" t="s">
        <v>1507</v>
      </c>
      <c r="D380" t="s">
        <v>1508</v>
      </c>
    </row>
    <row r="381" spans="1:4">
      <c r="A381" s="1062">
        <v>380</v>
      </c>
      <c r="B381" t="s">
        <v>1499</v>
      </c>
      <c r="C381" t="s">
        <v>785</v>
      </c>
      <c r="D381" t="s">
        <v>1509</v>
      </c>
    </row>
    <row r="382" spans="1:4">
      <c r="A382" s="1062">
        <v>381</v>
      </c>
      <c r="B382" t="s">
        <v>1499</v>
      </c>
      <c r="C382" t="s">
        <v>1510</v>
      </c>
      <c r="D382" t="s">
        <v>1511</v>
      </c>
    </row>
    <row r="383" spans="1:4">
      <c r="A383" s="1062">
        <v>382</v>
      </c>
      <c r="B383" t="s">
        <v>1499</v>
      </c>
      <c r="C383" t="s">
        <v>1512</v>
      </c>
      <c r="D383" t="s">
        <v>1513</v>
      </c>
    </row>
    <row r="384" spans="1:4">
      <c r="A384" s="1062">
        <v>383</v>
      </c>
      <c r="B384" t="s">
        <v>1499</v>
      </c>
      <c r="C384" t="s">
        <v>1499</v>
      </c>
      <c r="D384" t="s">
        <v>1500</v>
      </c>
    </row>
    <row r="385" spans="1:4">
      <c r="A385" s="1062">
        <v>384</v>
      </c>
      <c r="B385" t="s">
        <v>1499</v>
      </c>
      <c r="C385" t="s">
        <v>1514</v>
      </c>
      <c r="D385" t="s">
        <v>1515</v>
      </c>
    </row>
    <row r="386" spans="1:4">
      <c r="A386" s="1062">
        <v>385</v>
      </c>
      <c r="B386" t="s">
        <v>1499</v>
      </c>
      <c r="C386" t="s">
        <v>1516</v>
      </c>
      <c r="D386" t="s">
        <v>1517</v>
      </c>
    </row>
    <row r="387" spans="1:4">
      <c r="A387" s="1062">
        <v>386</v>
      </c>
      <c r="B387" t="s">
        <v>1499</v>
      </c>
      <c r="C387" t="s">
        <v>1518</v>
      </c>
      <c r="D387" t="s">
        <v>1519</v>
      </c>
    </row>
    <row r="388" spans="1:4">
      <c r="A388" s="1062">
        <v>387</v>
      </c>
      <c r="B388" t="s">
        <v>1499</v>
      </c>
      <c r="C388" t="s">
        <v>1520</v>
      </c>
      <c r="D388" t="s">
        <v>1521</v>
      </c>
    </row>
    <row r="389" spans="1:4">
      <c r="A389" s="1062">
        <v>388</v>
      </c>
      <c r="B389" t="s">
        <v>1522</v>
      </c>
      <c r="C389" t="s">
        <v>1524</v>
      </c>
      <c r="D389" t="s">
        <v>1525</v>
      </c>
    </row>
    <row r="390" spans="1:4">
      <c r="A390" s="1062">
        <v>389</v>
      </c>
      <c r="B390" t="s">
        <v>1522</v>
      </c>
      <c r="C390" t="s">
        <v>1526</v>
      </c>
      <c r="D390" t="s">
        <v>1527</v>
      </c>
    </row>
    <row r="391" spans="1:4">
      <c r="A391" s="1062">
        <v>390</v>
      </c>
      <c r="B391" t="s">
        <v>1522</v>
      </c>
      <c r="C391" t="s">
        <v>1528</v>
      </c>
      <c r="D391" t="s">
        <v>1529</v>
      </c>
    </row>
    <row r="392" spans="1:4">
      <c r="A392" s="1062">
        <v>391</v>
      </c>
      <c r="B392" t="s">
        <v>1522</v>
      </c>
      <c r="C392" t="s">
        <v>1530</v>
      </c>
      <c r="D392" t="s">
        <v>1531</v>
      </c>
    </row>
    <row r="393" spans="1:4">
      <c r="A393" s="1062">
        <v>392</v>
      </c>
      <c r="B393" t="s">
        <v>1522</v>
      </c>
      <c r="C393" t="s">
        <v>1532</v>
      </c>
      <c r="D393" t="s">
        <v>1533</v>
      </c>
    </row>
    <row r="394" spans="1:4">
      <c r="A394" s="1062">
        <v>393</v>
      </c>
      <c r="B394" t="s">
        <v>1522</v>
      </c>
      <c r="C394" t="s">
        <v>1534</v>
      </c>
      <c r="D394" t="s">
        <v>1535</v>
      </c>
    </row>
    <row r="395" spans="1:4">
      <c r="A395" s="1062">
        <v>394</v>
      </c>
      <c r="B395" t="s">
        <v>1522</v>
      </c>
      <c r="C395" t="s">
        <v>1536</v>
      </c>
      <c r="D395" t="s">
        <v>1537</v>
      </c>
    </row>
    <row r="396" spans="1:4">
      <c r="A396" s="1062">
        <v>395</v>
      </c>
      <c r="B396" t="s">
        <v>1522</v>
      </c>
      <c r="C396" t="s">
        <v>980</v>
      </c>
      <c r="D396" t="s">
        <v>1538</v>
      </c>
    </row>
    <row r="397" spans="1:4">
      <c r="A397" s="1062">
        <v>396</v>
      </c>
      <c r="B397" t="s">
        <v>1522</v>
      </c>
      <c r="C397" t="s">
        <v>1539</v>
      </c>
      <c r="D397" t="s">
        <v>1540</v>
      </c>
    </row>
    <row r="398" spans="1:4">
      <c r="A398" s="1062">
        <v>397</v>
      </c>
      <c r="B398" t="s">
        <v>1522</v>
      </c>
      <c r="C398" t="s">
        <v>1541</v>
      </c>
      <c r="D398" t="s">
        <v>1542</v>
      </c>
    </row>
    <row r="399" spans="1:4">
      <c r="A399" s="1062">
        <v>398</v>
      </c>
      <c r="B399" t="s">
        <v>1522</v>
      </c>
      <c r="C399" t="s">
        <v>1543</v>
      </c>
      <c r="D399" t="s">
        <v>1544</v>
      </c>
    </row>
    <row r="400" spans="1:4">
      <c r="A400" s="1062">
        <v>399</v>
      </c>
      <c r="B400" t="s">
        <v>1522</v>
      </c>
      <c r="C400" t="s">
        <v>1545</v>
      </c>
      <c r="D400" t="s">
        <v>1546</v>
      </c>
    </row>
    <row r="401" spans="1:4">
      <c r="A401" s="1062">
        <v>400</v>
      </c>
      <c r="B401" t="s">
        <v>1522</v>
      </c>
      <c r="C401" t="s">
        <v>1547</v>
      </c>
      <c r="D401" t="s">
        <v>1548</v>
      </c>
    </row>
    <row r="402" spans="1:4">
      <c r="A402" s="1062">
        <v>401</v>
      </c>
      <c r="B402" t="s">
        <v>1522</v>
      </c>
      <c r="C402" t="s">
        <v>1549</v>
      </c>
      <c r="D402" t="s">
        <v>1550</v>
      </c>
    </row>
    <row r="403" spans="1:4">
      <c r="A403" s="1062">
        <v>402</v>
      </c>
      <c r="B403" t="s">
        <v>1522</v>
      </c>
      <c r="C403" t="s">
        <v>1522</v>
      </c>
      <c r="D403" t="s">
        <v>1523</v>
      </c>
    </row>
    <row r="404" spans="1:4">
      <c r="A404" s="1062">
        <v>403</v>
      </c>
      <c r="B404" t="s">
        <v>1522</v>
      </c>
      <c r="C404" t="s">
        <v>1551</v>
      </c>
      <c r="D404" t="s">
        <v>1552</v>
      </c>
    </row>
    <row r="405" spans="1:4">
      <c r="A405" s="1062">
        <v>404</v>
      </c>
      <c r="B405" t="s">
        <v>1522</v>
      </c>
      <c r="C405" t="s">
        <v>1553</v>
      </c>
      <c r="D405" t="s">
        <v>1554</v>
      </c>
    </row>
    <row r="406" spans="1:4">
      <c r="A406" s="1062">
        <v>405</v>
      </c>
      <c r="B406" t="s">
        <v>1522</v>
      </c>
      <c r="C406" t="s">
        <v>1555</v>
      </c>
      <c r="D406" t="s">
        <v>1556</v>
      </c>
    </row>
    <row r="407" spans="1:4">
      <c r="A407" s="1062">
        <v>406</v>
      </c>
      <c r="B407" t="s">
        <v>1522</v>
      </c>
      <c r="C407" t="s">
        <v>1557</v>
      </c>
      <c r="D407" t="s">
        <v>1558</v>
      </c>
    </row>
    <row r="408" spans="1:4">
      <c r="A408" s="1062">
        <v>407</v>
      </c>
      <c r="B408" t="s">
        <v>1559</v>
      </c>
      <c r="C408" t="s">
        <v>1561</v>
      </c>
      <c r="D408" t="s">
        <v>1562</v>
      </c>
    </row>
    <row r="409" spans="1:4">
      <c r="A409" s="1062">
        <v>408</v>
      </c>
      <c r="B409" t="s">
        <v>1559</v>
      </c>
      <c r="C409" t="s">
        <v>1563</v>
      </c>
      <c r="D409" t="s">
        <v>1564</v>
      </c>
    </row>
    <row r="410" spans="1:4">
      <c r="A410" s="1062">
        <v>409</v>
      </c>
      <c r="B410" t="s">
        <v>1559</v>
      </c>
      <c r="C410" t="s">
        <v>1565</v>
      </c>
      <c r="D410" t="s">
        <v>1566</v>
      </c>
    </row>
    <row r="411" spans="1:4">
      <c r="A411" s="1062">
        <v>410</v>
      </c>
      <c r="B411" t="s">
        <v>1559</v>
      </c>
      <c r="C411" t="s">
        <v>1007</v>
      </c>
      <c r="D411" t="s">
        <v>1567</v>
      </c>
    </row>
    <row r="412" spans="1:4">
      <c r="A412" s="1062">
        <v>411</v>
      </c>
      <c r="B412" t="s">
        <v>1559</v>
      </c>
      <c r="C412" t="s">
        <v>1568</v>
      </c>
      <c r="D412" t="s">
        <v>1569</v>
      </c>
    </row>
    <row r="413" spans="1:4">
      <c r="A413" s="1062">
        <v>412</v>
      </c>
      <c r="B413" t="s">
        <v>1559</v>
      </c>
      <c r="C413" t="s">
        <v>1570</v>
      </c>
      <c r="D413" t="s">
        <v>1571</v>
      </c>
    </row>
    <row r="414" spans="1:4">
      <c r="A414" s="1062">
        <v>413</v>
      </c>
      <c r="B414" t="s">
        <v>1559</v>
      </c>
      <c r="C414" t="s">
        <v>1572</v>
      </c>
      <c r="D414" t="s">
        <v>1573</v>
      </c>
    </row>
    <row r="415" spans="1:4">
      <c r="A415" s="1062">
        <v>414</v>
      </c>
      <c r="B415" t="s">
        <v>1559</v>
      </c>
      <c r="C415" t="s">
        <v>1574</v>
      </c>
      <c r="D415" t="s">
        <v>1575</v>
      </c>
    </row>
    <row r="416" spans="1:4">
      <c r="A416" s="1062">
        <v>415</v>
      </c>
      <c r="B416" t="s">
        <v>1559</v>
      </c>
      <c r="C416" t="s">
        <v>1576</v>
      </c>
      <c r="D416" t="s">
        <v>1577</v>
      </c>
    </row>
    <row r="417" spans="1:4">
      <c r="A417" s="1062">
        <v>416</v>
      </c>
      <c r="B417" t="s">
        <v>1559</v>
      </c>
      <c r="C417" t="s">
        <v>1559</v>
      </c>
      <c r="D417" t="s">
        <v>1560</v>
      </c>
    </row>
    <row r="418" spans="1:4">
      <c r="A418" s="1062">
        <v>417</v>
      </c>
      <c r="B418" t="s">
        <v>1559</v>
      </c>
      <c r="C418" t="s">
        <v>1578</v>
      </c>
      <c r="D418" t="s">
        <v>1579</v>
      </c>
    </row>
    <row r="419" spans="1:4">
      <c r="A419" s="1062">
        <v>418</v>
      </c>
      <c r="B419" t="s">
        <v>1559</v>
      </c>
      <c r="C419" t="s">
        <v>1580</v>
      </c>
      <c r="D419" t="s">
        <v>1581</v>
      </c>
    </row>
    <row r="420" spans="1:4">
      <c r="A420" s="1062">
        <v>419</v>
      </c>
      <c r="B420" t="s">
        <v>1582</v>
      </c>
      <c r="C420" t="s">
        <v>1584</v>
      </c>
      <c r="D420" t="s">
        <v>1585</v>
      </c>
    </row>
    <row r="421" spans="1:4">
      <c r="A421" s="1062">
        <v>420</v>
      </c>
      <c r="B421" t="s">
        <v>1582</v>
      </c>
      <c r="C421" t="s">
        <v>1586</v>
      </c>
      <c r="D421" t="s">
        <v>1587</v>
      </c>
    </row>
    <row r="422" spans="1:4">
      <c r="A422" s="1062">
        <v>421</v>
      </c>
      <c r="B422" t="s">
        <v>1582</v>
      </c>
      <c r="C422" t="s">
        <v>1588</v>
      </c>
      <c r="D422" t="s">
        <v>1589</v>
      </c>
    </row>
    <row r="423" spans="1:4">
      <c r="A423" s="1062">
        <v>422</v>
      </c>
      <c r="B423" t="s">
        <v>1582</v>
      </c>
      <c r="C423" t="s">
        <v>1590</v>
      </c>
      <c r="D423" t="s">
        <v>1591</v>
      </c>
    </row>
    <row r="424" spans="1:4">
      <c r="A424" s="1062">
        <v>423</v>
      </c>
      <c r="B424" t="s">
        <v>1582</v>
      </c>
      <c r="C424" t="s">
        <v>1592</v>
      </c>
      <c r="D424" t="s">
        <v>1593</v>
      </c>
    </row>
    <row r="425" spans="1:4">
      <c r="A425" s="1062">
        <v>424</v>
      </c>
      <c r="B425" t="s">
        <v>1582</v>
      </c>
      <c r="C425" t="s">
        <v>1594</v>
      </c>
      <c r="D425" t="s">
        <v>1595</v>
      </c>
    </row>
    <row r="426" spans="1:4">
      <c r="A426" s="1062">
        <v>425</v>
      </c>
      <c r="B426" t="s">
        <v>1582</v>
      </c>
      <c r="C426" t="s">
        <v>1596</v>
      </c>
      <c r="D426" t="s">
        <v>1597</v>
      </c>
    </row>
    <row r="427" spans="1:4">
      <c r="A427" s="1062">
        <v>426</v>
      </c>
      <c r="B427" t="s">
        <v>1582</v>
      </c>
      <c r="C427" t="s">
        <v>1598</v>
      </c>
      <c r="D427" t="s">
        <v>1599</v>
      </c>
    </row>
    <row r="428" spans="1:4">
      <c r="A428" s="1062">
        <v>427</v>
      </c>
      <c r="B428" t="s">
        <v>1582</v>
      </c>
      <c r="C428" t="s">
        <v>1600</v>
      </c>
      <c r="D428" t="s">
        <v>1601</v>
      </c>
    </row>
    <row r="429" spans="1:4">
      <c r="A429" s="1062">
        <v>428</v>
      </c>
      <c r="B429" t="s">
        <v>1582</v>
      </c>
      <c r="C429" t="s">
        <v>1565</v>
      </c>
      <c r="D429" t="s">
        <v>1602</v>
      </c>
    </row>
    <row r="430" spans="1:4">
      <c r="A430" s="1062">
        <v>429</v>
      </c>
      <c r="B430" t="s">
        <v>1582</v>
      </c>
      <c r="C430" t="s">
        <v>943</v>
      </c>
      <c r="D430" t="s">
        <v>1603</v>
      </c>
    </row>
    <row r="431" spans="1:4">
      <c r="A431" s="1062">
        <v>430</v>
      </c>
      <c r="B431" t="s">
        <v>1582</v>
      </c>
      <c r="C431" t="s">
        <v>1604</v>
      </c>
      <c r="D431" t="s">
        <v>1605</v>
      </c>
    </row>
    <row r="432" spans="1:4">
      <c r="A432" s="1062">
        <v>431</v>
      </c>
      <c r="B432" t="s">
        <v>1582</v>
      </c>
      <c r="C432" t="s">
        <v>1606</v>
      </c>
      <c r="D432" t="s">
        <v>1607</v>
      </c>
    </row>
    <row r="433" spans="1:4">
      <c r="A433" s="1062">
        <v>432</v>
      </c>
      <c r="B433" t="s">
        <v>1582</v>
      </c>
      <c r="C433" t="s">
        <v>1608</v>
      </c>
      <c r="D433" t="s">
        <v>1609</v>
      </c>
    </row>
    <row r="434" spans="1:4">
      <c r="A434" s="1062">
        <v>433</v>
      </c>
      <c r="B434" t="s">
        <v>1582</v>
      </c>
      <c r="C434" t="s">
        <v>1610</v>
      </c>
      <c r="D434" t="s">
        <v>1611</v>
      </c>
    </row>
    <row r="435" spans="1:4">
      <c r="A435" s="1062">
        <v>434</v>
      </c>
      <c r="B435" t="s">
        <v>1582</v>
      </c>
      <c r="C435" t="s">
        <v>1192</v>
      </c>
      <c r="D435" t="s">
        <v>1612</v>
      </c>
    </row>
    <row r="436" spans="1:4">
      <c r="A436" s="1062">
        <v>435</v>
      </c>
      <c r="B436" t="s">
        <v>1582</v>
      </c>
      <c r="C436" t="s">
        <v>1613</v>
      </c>
      <c r="D436" t="s">
        <v>1614</v>
      </c>
    </row>
    <row r="437" spans="1:4">
      <c r="A437" s="1062">
        <v>436</v>
      </c>
      <c r="B437" t="s">
        <v>1582</v>
      </c>
      <c r="C437" t="s">
        <v>1615</v>
      </c>
      <c r="D437" t="s">
        <v>1616</v>
      </c>
    </row>
    <row r="438" spans="1:4">
      <c r="A438" s="1062">
        <v>437</v>
      </c>
      <c r="B438" t="s">
        <v>1582</v>
      </c>
      <c r="C438" t="s">
        <v>1617</v>
      </c>
      <c r="D438" t="s">
        <v>1618</v>
      </c>
    </row>
    <row r="439" spans="1:4">
      <c r="A439" s="1062">
        <v>438</v>
      </c>
      <c r="B439" t="s">
        <v>1582</v>
      </c>
      <c r="C439" t="s">
        <v>1619</v>
      </c>
      <c r="D439" t="s">
        <v>1620</v>
      </c>
    </row>
    <row r="440" spans="1:4">
      <c r="A440" s="1062">
        <v>439</v>
      </c>
      <c r="B440" t="s">
        <v>1582</v>
      </c>
      <c r="C440" t="s">
        <v>1621</v>
      </c>
      <c r="D440" t="s">
        <v>1622</v>
      </c>
    </row>
    <row r="441" spans="1:4">
      <c r="A441" s="1062">
        <v>440</v>
      </c>
      <c r="B441" t="s">
        <v>1582</v>
      </c>
      <c r="C441" t="s">
        <v>1623</v>
      </c>
      <c r="D441" t="s">
        <v>1624</v>
      </c>
    </row>
    <row r="442" spans="1:4">
      <c r="A442" s="1062">
        <v>441</v>
      </c>
      <c r="B442" t="s">
        <v>1582</v>
      </c>
      <c r="C442" t="s">
        <v>1625</v>
      </c>
      <c r="D442" t="s">
        <v>1626</v>
      </c>
    </row>
    <row r="443" spans="1:4">
      <c r="A443" s="1062">
        <v>442</v>
      </c>
      <c r="B443" t="s">
        <v>1582</v>
      </c>
      <c r="C443" t="s">
        <v>1627</v>
      </c>
      <c r="D443" t="s">
        <v>1628</v>
      </c>
    </row>
    <row r="444" spans="1:4">
      <c r="A444" s="1062">
        <v>443</v>
      </c>
      <c r="B444" t="s">
        <v>1582</v>
      </c>
      <c r="C444" t="s">
        <v>1582</v>
      </c>
      <c r="D444" t="s">
        <v>1583</v>
      </c>
    </row>
    <row r="445" spans="1:4">
      <c r="A445" s="1062">
        <v>444</v>
      </c>
      <c r="B445" t="s">
        <v>1582</v>
      </c>
      <c r="C445" t="s">
        <v>1629</v>
      </c>
      <c r="D445" t="s">
        <v>1630</v>
      </c>
    </row>
    <row r="446" spans="1:4">
      <c r="A446" s="1062">
        <v>445</v>
      </c>
      <c r="B446" t="s">
        <v>1631</v>
      </c>
      <c r="C446" t="s">
        <v>1633</v>
      </c>
      <c r="D446" t="s">
        <v>1634</v>
      </c>
    </row>
    <row r="447" spans="1:4">
      <c r="A447" s="1062">
        <v>446</v>
      </c>
      <c r="B447" t="s">
        <v>1631</v>
      </c>
      <c r="C447" t="s">
        <v>1635</v>
      </c>
      <c r="D447" t="s">
        <v>1636</v>
      </c>
    </row>
    <row r="448" spans="1:4">
      <c r="A448" s="1062">
        <v>447</v>
      </c>
      <c r="B448" t="s">
        <v>1631</v>
      </c>
      <c r="C448" t="s">
        <v>1637</v>
      </c>
      <c r="D448" t="s">
        <v>1638</v>
      </c>
    </row>
    <row r="449" spans="1:4">
      <c r="A449" s="1062">
        <v>448</v>
      </c>
      <c r="B449" t="s">
        <v>1631</v>
      </c>
      <c r="C449" t="s">
        <v>1639</v>
      </c>
      <c r="D449" t="s">
        <v>1640</v>
      </c>
    </row>
    <row r="450" spans="1:4">
      <c r="A450" s="1062">
        <v>449</v>
      </c>
      <c r="B450" t="s">
        <v>1631</v>
      </c>
      <c r="C450" t="s">
        <v>1641</v>
      </c>
      <c r="D450" t="s">
        <v>1642</v>
      </c>
    </row>
    <row r="451" spans="1:4">
      <c r="A451" s="1062">
        <v>450</v>
      </c>
      <c r="B451" t="s">
        <v>1631</v>
      </c>
      <c r="C451" t="s">
        <v>1643</v>
      </c>
      <c r="D451" t="s">
        <v>1644</v>
      </c>
    </row>
    <row r="452" spans="1:4">
      <c r="A452" s="1062">
        <v>451</v>
      </c>
      <c r="B452" t="s">
        <v>1631</v>
      </c>
      <c r="C452" t="s">
        <v>1645</v>
      </c>
      <c r="D452" t="s">
        <v>1646</v>
      </c>
    </row>
    <row r="453" spans="1:4">
      <c r="A453" s="1062">
        <v>452</v>
      </c>
      <c r="B453" t="s">
        <v>1631</v>
      </c>
      <c r="C453" t="s">
        <v>1647</v>
      </c>
      <c r="D453" t="s">
        <v>1648</v>
      </c>
    </row>
    <row r="454" spans="1:4">
      <c r="A454" s="1062">
        <v>453</v>
      </c>
      <c r="B454" t="s">
        <v>1631</v>
      </c>
      <c r="C454" t="s">
        <v>1649</v>
      </c>
      <c r="D454" t="s">
        <v>1650</v>
      </c>
    </row>
    <row r="455" spans="1:4">
      <c r="A455" s="1062">
        <v>454</v>
      </c>
      <c r="B455" t="s">
        <v>1631</v>
      </c>
      <c r="C455" t="s">
        <v>961</v>
      </c>
      <c r="D455" t="s">
        <v>1651</v>
      </c>
    </row>
    <row r="456" spans="1:4">
      <c r="A456" s="1062">
        <v>455</v>
      </c>
      <c r="B456" t="s">
        <v>1631</v>
      </c>
      <c r="C456" t="s">
        <v>1631</v>
      </c>
      <c r="D456" t="s">
        <v>1632</v>
      </c>
    </row>
    <row r="457" spans="1:4">
      <c r="A457" s="1062">
        <v>456</v>
      </c>
      <c r="B457" t="s">
        <v>1631</v>
      </c>
      <c r="C457" t="s">
        <v>1652</v>
      </c>
      <c r="D457" t="s">
        <v>1653</v>
      </c>
    </row>
    <row r="458" spans="1:4">
      <c r="A458" s="1062">
        <v>457</v>
      </c>
      <c r="B458" t="s">
        <v>1654</v>
      </c>
      <c r="C458" t="s">
        <v>1656</v>
      </c>
      <c r="D458" t="s">
        <v>1657</v>
      </c>
    </row>
    <row r="459" spans="1:4">
      <c r="A459" s="1062">
        <v>458</v>
      </c>
      <c r="B459" t="s">
        <v>1654</v>
      </c>
      <c r="C459" t="s">
        <v>1658</v>
      </c>
      <c r="D459" t="s">
        <v>1659</v>
      </c>
    </row>
    <row r="460" spans="1:4">
      <c r="A460" s="1062">
        <v>459</v>
      </c>
      <c r="B460" t="s">
        <v>1654</v>
      </c>
      <c r="C460" t="s">
        <v>1660</v>
      </c>
      <c r="D460" t="s">
        <v>1661</v>
      </c>
    </row>
    <row r="461" spans="1:4">
      <c r="A461" s="1062">
        <v>460</v>
      </c>
      <c r="B461" t="s">
        <v>1654</v>
      </c>
      <c r="C461" t="s">
        <v>1662</v>
      </c>
      <c r="D461" t="s">
        <v>1663</v>
      </c>
    </row>
    <row r="462" spans="1:4">
      <c r="A462" s="1062">
        <v>461</v>
      </c>
      <c r="B462" t="s">
        <v>1654</v>
      </c>
      <c r="C462" t="s">
        <v>1664</v>
      </c>
      <c r="D462" t="s">
        <v>1665</v>
      </c>
    </row>
    <row r="463" spans="1:4">
      <c r="A463" s="1062">
        <v>462</v>
      </c>
      <c r="B463" t="s">
        <v>1654</v>
      </c>
      <c r="C463" t="s">
        <v>1117</v>
      </c>
      <c r="D463" t="s">
        <v>1666</v>
      </c>
    </row>
    <row r="464" spans="1:4">
      <c r="A464" s="1062">
        <v>463</v>
      </c>
      <c r="B464" t="s">
        <v>1654</v>
      </c>
      <c r="C464" t="s">
        <v>980</v>
      </c>
      <c r="D464" t="s">
        <v>1667</v>
      </c>
    </row>
    <row r="465" spans="1:4">
      <c r="A465" s="1062">
        <v>464</v>
      </c>
      <c r="B465" t="s">
        <v>1654</v>
      </c>
      <c r="C465" t="s">
        <v>1668</v>
      </c>
      <c r="D465" t="s">
        <v>1669</v>
      </c>
    </row>
    <row r="466" spans="1:4">
      <c r="A466" s="1062">
        <v>465</v>
      </c>
      <c r="B466" t="s">
        <v>1654</v>
      </c>
      <c r="C466" t="s">
        <v>1670</v>
      </c>
      <c r="D466" t="s">
        <v>1671</v>
      </c>
    </row>
    <row r="467" spans="1:4">
      <c r="A467" s="1062">
        <v>466</v>
      </c>
      <c r="B467" t="s">
        <v>1654</v>
      </c>
      <c r="C467" t="s">
        <v>1672</v>
      </c>
      <c r="D467" t="s">
        <v>1673</v>
      </c>
    </row>
    <row r="468" spans="1:4">
      <c r="A468" s="1062">
        <v>467</v>
      </c>
      <c r="B468" t="s">
        <v>1654</v>
      </c>
      <c r="C468" t="s">
        <v>1674</v>
      </c>
      <c r="D468" t="s">
        <v>1675</v>
      </c>
    </row>
    <row r="469" spans="1:4">
      <c r="A469" s="1062">
        <v>468</v>
      </c>
      <c r="B469" t="s">
        <v>1654</v>
      </c>
      <c r="C469" t="s">
        <v>1654</v>
      </c>
      <c r="D469" t="s">
        <v>1655</v>
      </c>
    </row>
    <row r="470" spans="1:4">
      <c r="A470" s="1062">
        <v>469</v>
      </c>
      <c r="B470" t="s">
        <v>1654</v>
      </c>
      <c r="C470" t="s">
        <v>1676</v>
      </c>
      <c r="D470" t="s">
        <v>1677</v>
      </c>
    </row>
    <row r="471" spans="1:4">
      <c r="A471" s="1062">
        <v>470</v>
      </c>
      <c r="B471" t="s">
        <v>1678</v>
      </c>
      <c r="C471" t="s">
        <v>1678</v>
      </c>
      <c r="D471" t="s">
        <v>1679</v>
      </c>
    </row>
    <row r="472" spans="1:4">
      <c r="A472" s="1062">
        <v>471</v>
      </c>
      <c r="B472" t="s">
        <v>1680</v>
      </c>
      <c r="C472" t="s">
        <v>1680</v>
      </c>
      <c r="D472" t="s">
        <v>1681</v>
      </c>
    </row>
    <row r="473" spans="1:4">
      <c r="A473" s="1062">
        <v>472</v>
      </c>
      <c r="B473" t="s">
        <v>1682</v>
      </c>
      <c r="C473" t="s">
        <v>1682</v>
      </c>
      <c r="D473" t="s">
        <v>1683</v>
      </c>
    </row>
    <row r="474" spans="1:4">
      <c r="A474" s="1062">
        <v>473</v>
      </c>
      <c r="B474" t="s">
        <v>1684</v>
      </c>
      <c r="C474" t="s">
        <v>1684</v>
      </c>
      <c r="D474" t="s">
        <v>1685</v>
      </c>
    </row>
    <row r="475" spans="1:4">
      <c r="A475" s="1062">
        <v>474</v>
      </c>
      <c r="B475" t="s">
        <v>1686</v>
      </c>
      <c r="C475" t="s">
        <v>1686</v>
      </c>
      <c r="D475" t="s">
        <v>1687</v>
      </c>
    </row>
    <row r="476" spans="1:4">
      <c r="A476" s="1062">
        <v>475</v>
      </c>
      <c r="B476" t="s">
        <v>1688</v>
      </c>
      <c r="C476" t="s">
        <v>1688</v>
      </c>
      <c r="D476" t="s">
        <v>1689</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0" t="s">
        <v>492</v>
      </c>
      <c r="G2" s="1201"/>
      <c r="H2" s="1202"/>
      <c r="I2" s="642"/>
    </row>
    <row r="3" spans="1:14" ht="3" customHeight="1"/>
    <row r="4" spans="1:14" s="572" customFormat="1" ht="11.25">
      <c r="A4" s="592"/>
      <c r="B4" s="592"/>
      <c r="C4" s="592"/>
      <c r="D4" s="592"/>
      <c r="F4" s="1152" t="s">
        <v>454</v>
      </c>
      <c r="G4" s="1152"/>
      <c r="H4" s="1152"/>
      <c r="I4" s="1203" t="s">
        <v>455</v>
      </c>
      <c r="J4" s="592"/>
      <c r="K4" s="592"/>
      <c r="L4" s="592"/>
      <c r="M4" s="592"/>
      <c r="N4" s="592"/>
    </row>
    <row r="5" spans="1:14" s="572" customFormat="1" ht="11.25" customHeight="1">
      <c r="A5" s="592"/>
      <c r="B5" s="592"/>
      <c r="C5" s="592"/>
      <c r="D5" s="592"/>
      <c r="F5" s="608" t="s">
        <v>92</v>
      </c>
      <c r="G5" s="620" t="s">
        <v>457</v>
      </c>
      <c r="H5" s="607" t="s">
        <v>442</v>
      </c>
      <c r="I5" s="1203"/>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28.12.2018</v>
      </c>
      <c r="I7" s="583" t="s">
        <v>494</v>
      </c>
      <c r="J7" s="617"/>
      <c r="K7" s="592"/>
      <c r="L7" s="592"/>
      <c r="M7" s="592"/>
      <c r="N7" s="592"/>
    </row>
    <row r="8" spans="1:14" s="572" customFormat="1" ht="45">
      <c r="A8" s="1204">
        <v>1</v>
      </c>
      <c r="B8" s="592"/>
      <c r="C8" s="592"/>
      <c r="D8" s="592"/>
      <c r="F8" s="618" t="str">
        <f>"2." &amp;mergeValue(A8)</f>
        <v>2.1</v>
      </c>
      <c r="G8" s="634" t="s">
        <v>495</v>
      </c>
      <c r="H8" s="606"/>
      <c r="I8" s="583" t="s">
        <v>591</v>
      </c>
      <c r="J8" s="617"/>
      <c r="K8" s="592"/>
      <c r="L8" s="592"/>
      <c r="M8" s="592"/>
      <c r="N8" s="592"/>
    </row>
    <row r="9" spans="1:14" s="572" customFormat="1" ht="22.5">
      <c r="A9" s="1204"/>
      <c r="B9" s="592"/>
      <c r="C9" s="592"/>
      <c r="D9" s="592"/>
      <c r="F9" s="618" t="str">
        <f>"3." &amp;mergeValue(A9)</f>
        <v>3.1</v>
      </c>
      <c r="G9" s="634" t="s">
        <v>496</v>
      </c>
      <c r="H9" s="606"/>
      <c r="I9" s="583" t="s">
        <v>589</v>
      </c>
      <c r="J9" s="617"/>
      <c r="K9" s="592"/>
      <c r="L9" s="592"/>
      <c r="M9" s="592"/>
      <c r="N9" s="592"/>
    </row>
    <row r="10" spans="1:14" s="572" customFormat="1" ht="22.5">
      <c r="A10" s="1204"/>
      <c r="B10" s="592"/>
      <c r="C10" s="592"/>
      <c r="D10" s="592"/>
      <c r="F10" s="618" t="str">
        <f>"4."&amp;mergeValue(A10)</f>
        <v>4.1</v>
      </c>
      <c r="G10" s="634" t="s">
        <v>497</v>
      </c>
      <c r="H10" s="607" t="s">
        <v>458</v>
      </c>
      <c r="I10" s="583"/>
      <c r="J10" s="617"/>
      <c r="K10" s="592"/>
      <c r="L10" s="592"/>
      <c r="M10" s="592"/>
      <c r="N10" s="592"/>
    </row>
    <row r="11" spans="1:14" s="572" customFormat="1" ht="18.75">
      <c r="A11" s="1204"/>
      <c r="B11" s="1204">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row>
    <row r="12" spans="1:14" s="572" customFormat="1" ht="22.5">
      <c r="A12" s="1204"/>
      <c r="B12" s="1204"/>
      <c r="C12" s="1204">
        <v>1</v>
      </c>
      <c r="D12" s="625"/>
      <c r="F12" s="618" t="str">
        <f>"4."&amp;mergeValue(A12) &amp;"."&amp;mergeValue(B12)&amp;"."&amp;mergeValue(C12)</f>
        <v>4.1.1.1</v>
      </c>
      <c r="G12" s="624" t="s">
        <v>498</v>
      </c>
      <c r="H12" s="606"/>
      <c r="I12" s="583" t="s">
        <v>501</v>
      </c>
      <c r="J12" s="617"/>
      <c r="K12" s="592"/>
      <c r="L12" s="592"/>
      <c r="M12" s="592"/>
      <c r="N12" s="592"/>
    </row>
    <row r="13" spans="1:14" s="572" customFormat="1" ht="39" customHeight="1">
      <c r="A13" s="1204"/>
      <c r="B13" s="1204"/>
      <c r="C13" s="1204"/>
      <c r="D13" s="625">
        <v>1</v>
      </c>
      <c r="F13" s="618" t="str">
        <f>"4."&amp;mergeValue(A13) &amp;"."&amp;mergeValue(B13)&amp;"."&amp;mergeValue(C13)&amp;"."&amp;mergeValue(D13)</f>
        <v>4.1.1.1.1</v>
      </c>
      <c r="G13" s="635" t="s">
        <v>499</v>
      </c>
      <c r="H13" s="606"/>
      <c r="I13" s="1205" t="s">
        <v>592</v>
      </c>
      <c r="J13" s="617"/>
      <c r="K13" s="592"/>
      <c r="L13" s="592"/>
      <c r="M13" s="592"/>
      <c r="N13" s="592"/>
    </row>
    <row r="14" spans="1:14" s="572" customFormat="1" ht="18.75">
      <c r="A14" s="1204"/>
      <c r="B14" s="1204"/>
      <c r="C14" s="1204"/>
      <c r="D14" s="625"/>
      <c r="F14" s="621"/>
      <c r="G14" s="552" t="s">
        <v>4</v>
      </c>
      <c r="H14" s="626"/>
      <c r="I14" s="1205"/>
      <c r="J14" s="617"/>
      <c r="K14" s="592"/>
      <c r="L14" s="592"/>
      <c r="M14" s="592"/>
      <c r="N14" s="592"/>
    </row>
    <row r="15" spans="1:14" s="572" customFormat="1" ht="18.75">
      <c r="A15" s="1204"/>
      <c r="B15" s="1204"/>
      <c r="C15" s="625"/>
      <c r="D15" s="625"/>
      <c r="F15" s="636"/>
      <c r="G15" s="579" t="s">
        <v>403</v>
      </c>
      <c r="H15" s="637"/>
      <c r="I15" s="638"/>
      <c r="J15" s="617"/>
      <c r="K15" s="592"/>
      <c r="L15" s="592"/>
      <c r="M15" s="592"/>
      <c r="N15" s="592"/>
    </row>
    <row r="16" spans="1:14" s="572" customFormat="1" ht="18.75">
      <c r="A16" s="1204"/>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9" t="s">
        <v>594</v>
      </c>
      <c r="H19" s="1199"/>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2" t="s">
        <v>632</v>
      </c>
      <c r="M5" s="1232"/>
      <c r="N5" s="1232"/>
      <c r="O5" s="1232"/>
      <c r="P5" s="1232"/>
      <c r="Q5" s="1232"/>
      <c r="R5" s="1232"/>
      <c r="S5" s="1232"/>
      <c r="T5" s="1232"/>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209" t="str">
        <f>IF(NameOrPr_ch="",IF(NameOrPr="","",NameOrPr),NameOrPr_ch)</f>
        <v>Комитет тарифного регулирования Волгоградской области</v>
      </c>
      <c r="P7" s="1209"/>
      <c r="Q7" s="1209"/>
      <c r="R7" s="1209"/>
      <c r="S7" s="1209"/>
      <c r="T7" s="1209"/>
      <c r="U7" s="584"/>
      <c r="V7" s="584"/>
      <c r="W7" s="521"/>
      <c r="X7" s="592"/>
      <c r="Y7" s="592"/>
      <c r="Z7" s="592"/>
      <c r="AA7" s="592"/>
      <c r="AB7" s="592"/>
    </row>
    <row r="8" spans="1:28" s="572" customFormat="1" ht="18.75">
      <c r="A8" s="592"/>
      <c r="B8" s="592"/>
      <c r="C8" s="592"/>
      <c r="D8" s="592"/>
      <c r="E8" s="592"/>
      <c r="F8" s="592"/>
      <c r="G8" s="592"/>
      <c r="H8" s="592"/>
      <c r="L8" s="501"/>
      <c r="M8" s="619" t="s">
        <v>597</v>
      </c>
      <c r="N8" s="668"/>
      <c r="O8" s="1209" t="str">
        <f>IF(datePr_ch="",IF(datePr="","",datePr),datePr_ch)</f>
        <v>20.12.2018</v>
      </c>
      <c r="P8" s="1209"/>
      <c r="Q8" s="1209"/>
      <c r="R8" s="1209"/>
      <c r="S8" s="1209"/>
      <c r="T8" s="1209"/>
      <c r="U8" s="584"/>
      <c r="V8" s="584"/>
      <c r="W8" s="521"/>
      <c r="X8" s="592"/>
      <c r="Y8" s="592"/>
      <c r="Z8" s="592"/>
      <c r="AA8" s="592"/>
      <c r="AB8" s="592"/>
    </row>
    <row r="9" spans="1:28" s="572" customFormat="1" ht="18.75">
      <c r="A9" s="592"/>
      <c r="B9" s="592"/>
      <c r="C9" s="592"/>
      <c r="D9" s="592"/>
      <c r="E9" s="592"/>
      <c r="F9" s="592"/>
      <c r="G9" s="592"/>
      <c r="H9" s="592"/>
      <c r="L9" s="554"/>
      <c r="M9" s="619" t="s">
        <v>596</v>
      </c>
      <c r="N9" s="668"/>
      <c r="O9" s="1209" t="str">
        <f>IF(numberPr_ch="",IF(numberPr="","",numberPr),numberPr_ch)</f>
        <v>№47/110</v>
      </c>
      <c r="P9" s="1209"/>
      <c r="Q9" s="1209"/>
      <c r="R9" s="1209"/>
      <c r="S9" s="1209"/>
      <c r="T9" s="1209"/>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209" t="str">
        <f>IF(IstPub_ch="",IF(IstPub="","",IstPub),IstPub_ch)</f>
        <v xml:space="preserve">Государственная система правовой информации.
Официальный интернет-портал правовой информации. www.pravo.gov.ru         </v>
      </c>
      <c r="P10" s="1209"/>
      <c r="Q10" s="1209"/>
      <c r="R10" s="1209"/>
      <c r="S10" s="1209"/>
      <c r="T10" s="1209"/>
      <c r="U10" s="584"/>
      <c r="V10" s="584"/>
      <c r="W10" s="521"/>
      <c r="X10" s="592"/>
      <c r="Y10" s="592"/>
      <c r="Z10" s="592"/>
      <c r="AA10" s="592"/>
      <c r="AB10" s="592"/>
    </row>
    <row r="11" spans="1:28" s="572" customFormat="1" ht="11.25" hidden="1">
      <c r="A11" s="592"/>
      <c r="B11" s="592"/>
      <c r="C11" s="592"/>
      <c r="D11" s="592"/>
      <c r="E11" s="592"/>
      <c r="F11" s="592"/>
      <c r="G11" s="592"/>
      <c r="H11" s="592"/>
      <c r="L11" s="1233"/>
      <c r="M11" s="1233"/>
      <c r="N11" s="568"/>
      <c r="O11" s="584"/>
      <c r="P11" s="584"/>
      <c r="Q11" s="584"/>
      <c r="R11" s="584"/>
      <c r="S11" s="584"/>
      <c r="T11" s="584"/>
      <c r="U11" s="590" t="s">
        <v>373</v>
      </c>
      <c r="X11" s="592"/>
      <c r="Y11" s="592"/>
      <c r="Z11" s="592"/>
      <c r="AA11" s="592"/>
      <c r="AB11" s="592"/>
    </row>
    <row r="12" spans="1:28">
      <c r="J12" s="531"/>
      <c r="K12" s="531"/>
      <c r="L12" s="526"/>
      <c r="M12" s="526"/>
      <c r="N12" s="504"/>
      <c r="O12" s="1210"/>
      <c r="P12" s="1210"/>
      <c r="Q12" s="1210"/>
      <c r="R12" s="1210"/>
      <c r="S12" s="1210"/>
      <c r="T12" s="1210"/>
      <c r="U12" s="1210"/>
    </row>
    <row r="13" spans="1:28">
      <c r="J13" s="531"/>
      <c r="K13" s="531"/>
      <c r="L13" s="1152" t="s">
        <v>454</v>
      </c>
      <c r="M13" s="1152"/>
      <c r="N13" s="1152"/>
      <c r="O13" s="1152"/>
      <c r="P13" s="1152"/>
      <c r="Q13" s="1152"/>
      <c r="R13" s="1152"/>
      <c r="S13" s="1152"/>
      <c r="T13" s="1152"/>
      <c r="U13" s="1152"/>
      <c r="V13" s="1152"/>
      <c r="W13" s="1152" t="s">
        <v>455</v>
      </c>
    </row>
    <row r="14" spans="1:28" ht="14.25" customHeight="1">
      <c r="J14" s="531"/>
      <c r="K14" s="531"/>
      <c r="L14" s="1216" t="s">
        <v>92</v>
      </c>
      <c r="M14" s="1216" t="s">
        <v>640</v>
      </c>
      <c r="N14" s="663"/>
      <c r="O14" s="1217" t="s">
        <v>642</v>
      </c>
      <c r="P14" s="1218"/>
      <c r="Q14" s="1218"/>
      <c r="R14" s="1218"/>
      <c r="S14" s="1218"/>
      <c r="T14" s="1219"/>
      <c r="U14" s="1227" t="s">
        <v>341</v>
      </c>
      <c r="V14" s="1213" t="s">
        <v>275</v>
      </c>
      <c r="W14" s="1152"/>
    </row>
    <row r="15" spans="1:28" ht="14.25" customHeight="1">
      <c r="J15" s="531"/>
      <c r="K15" s="531"/>
      <c r="L15" s="1216"/>
      <c r="M15" s="1216"/>
      <c r="N15" s="664"/>
      <c r="O15" s="1222" t="s">
        <v>606</v>
      </c>
      <c r="P15" s="1220" t="s">
        <v>271</v>
      </c>
      <c r="Q15" s="1221"/>
      <c r="R15" s="1224" t="s">
        <v>655</v>
      </c>
      <c r="S15" s="1225"/>
      <c r="T15" s="1226"/>
      <c r="U15" s="1228"/>
      <c r="V15" s="1214"/>
      <c r="W15" s="1152"/>
    </row>
    <row r="16" spans="1:28" ht="33.75" customHeight="1">
      <c r="J16" s="531"/>
      <c r="K16" s="531"/>
      <c r="L16" s="1216"/>
      <c r="M16" s="1216"/>
      <c r="N16" s="665"/>
      <c r="O16" s="1223"/>
      <c r="P16" s="537" t="s">
        <v>607</v>
      </c>
      <c r="Q16" s="537" t="s">
        <v>6</v>
      </c>
      <c r="R16" s="538" t="s">
        <v>274</v>
      </c>
      <c r="S16" s="1211" t="s">
        <v>273</v>
      </c>
      <c r="T16" s="1212"/>
      <c r="U16" s="1229"/>
      <c r="V16" s="1215"/>
      <c r="W16" s="1152"/>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651">
        <f ca="1">OFFSET(V17,0,-1)</f>
        <v>8</v>
      </c>
      <c r="W17" s="650">
        <f ca="1">OFFSET(W17,0,-1)+1</f>
        <v>9</v>
      </c>
    </row>
    <row r="18" spans="1:28" ht="22.5">
      <c r="A18" s="1235">
        <v>1</v>
      </c>
      <c r="B18" s="849"/>
      <c r="C18" s="849"/>
      <c r="D18" s="849"/>
      <c r="E18" s="850"/>
      <c r="F18" s="851"/>
      <c r="G18" s="851"/>
      <c r="H18" s="851"/>
      <c r="I18" s="852"/>
      <c r="J18" s="847"/>
      <c r="K18" s="854"/>
      <c r="L18" s="595">
        <f>mergeValue(A18)</f>
        <v>1</v>
      </c>
      <c r="M18" s="643" t="s">
        <v>20</v>
      </c>
      <c r="N18" s="648"/>
      <c r="O18" s="1236"/>
      <c r="P18" s="1236"/>
      <c r="Q18" s="1236"/>
      <c r="R18" s="1236"/>
      <c r="S18" s="1236"/>
      <c r="T18" s="1236"/>
      <c r="U18" s="1236"/>
      <c r="V18" s="1236"/>
      <c r="W18" s="632" t="s">
        <v>477</v>
      </c>
      <c r="Y18" s="591"/>
      <c r="Z18" s="591" t="str">
        <f t="shared" ref="Z18:Z31" si="0">IF(M18="","",M18 )</f>
        <v>Наименование тарифа</v>
      </c>
      <c r="AA18" s="591"/>
      <c r="AB18" s="591"/>
    </row>
    <row r="19" spans="1:28" ht="22.5">
      <c r="A19" s="1235"/>
      <c r="B19" s="1235">
        <v>1</v>
      </c>
      <c r="C19" s="849"/>
      <c r="D19" s="849"/>
      <c r="E19" s="851"/>
      <c r="F19" s="851"/>
      <c r="G19" s="851"/>
      <c r="H19" s="851"/>
      <c r="I19" s="846"/>
      <c r="J19" s="845"/>
      <c r="K19" s="848"/>
      <c r="L19" s="595" t="str">
        <f>mergeValue(A19) &amp;"."&amp; mergeValue(B19)</f>
        <v>1.1</v>
      </c>
      <c r="M19" s="548" t="s">
        <v>16</v>
      </c>
      <c r="N19" s="648"/>
      <c r="O19" s="1236"/>
      <c r="P19" s="1236"/>
      <c r="Q19" s="1236"/>
      <c r="R19" s="1236"/>
      <c r="S19" s="1236"/>
      <c r="T19" s="1236"/>
      <c r="U19" s="1236"/>
      <c r="V19" s="1236"/>
      <c r="W19" s="632" t="s">
        <v>478</v>
      </c>
      <c r="Y19" s="591"/>
      <c r="Z19" s="591" t="str">
        <f t="shared" si="0"/>
        <v>Территория действия тарифа</v>
      </c>
      <c r="AA19" s="591"/>
      <c r="AB19" s="591"/>
    </row>
    <row r="20" spans="1:28" ht="22.5">
      <c r="A20" s="1235"/>
      <c r="B20" s="1235"/>
      <c r="C20" s="1235">
        <v>1</v>
      </c>
      <c r="D20" s="849"/>
      <c r="E20" s="851"/>
      <c r="F20" s="851"/>
      <c r="G20" s="851"/>
      <c r="H20" s="851"/>
      <c r="I20" s="853"/>
      <c r="J20" s="845"/>
      <c r="K20" s="848"/>
      <c r="L20" s="595" t="str">
        <f>mergeValue(A20) &amp;"."&amp; mergeValue(B20)&amp;"."&amp; mergeValue(C20)</f>
        <v>1.1.1</v>
      </c>
      <c r="M20" s="549" t="s">
        <v>7</v>
      </c>
      <c r="N20" s="648"/>
      <c r="O20" s="1236"/>
      <c r="P20" s="1236"/>
      <c r="Q20" s="1236"/>
      <c r="R20" s="1236"/>
      <c r="S20" s="1236"/>
      <c r="T20" s="1236"/>
      <c r="U20" s="1236"/>
      <c r="V20" s="1236"/>
      <c r="W20" s="632" t="s">
        <v>634</v>
      </c>
      <c r="Y20" s="591"/>
      <c r="Z20" s="591" t="str">
        <f t="shared" si="0"/>
        <v xml:space="preserve">Наименование системы теплоснабжения </v>
      </c>
      <c r="AA20" s="591"/>
      <c r="AB20" s="591"/>
    </row>
    <row r="21" spans="1:28" ht="22.5">
      <c r="A21" s="1235"/>
      <c r="B21" s="1235"/>
      <c r="C21" s="1235"/>
      <c r="D21" s="1235">
        <v>1</v>
      </c>
      <c r="E21" s="851"/>
      <c r="F21" s="851"/>
      <c r="G21" s="851"/>
      <c r="H21" s="851"/>
      <c r="I21" s="853"/>
      <c r="J21" s="845"/>
      <c r="K21" s="848"/>
      <c r="L21" s="595" t="str">
        <f>mergeValue(A21) &amp;"."&amp; mergeValue(B21)&amp;"."&amp; mergeValue(C21)&amp;"."&amp; mergeValue(D21)</f>
        <v>1.1.1.1</v>
      </c>
      <c r="M21" s="550" t="s">
        <v>22</v>
      </c>
      <c r="N21" s="648"/>
      <c r="O21" s="1236"/>
      <c r="P21" s="1236"/>
      <c r="Q21" s="1236"/>
      <c r="R21" s="1236"/>
      <c r="S21" s="1236"/>
      <c r="T21" s="1236"/>
      <c r="U21" s="1236"/>
      <c r="V21" s="1236"/>
      <c r="W21" s="632" t="s">
        <v>635</v>
      </c>
      <c r="Y21" s="591"/>
      <c r="Z21" s="591" t="str">
        <f t="shared" si="0"/>
        <v xml:space="preserve">Источник тепловой энергии  </v>
      </c>
      <c r="AA21" s="591"/>
      <c r="AB21" s="591"/>
    </row>
    <row r="22" spans="1:28" ht="101.25">
      <c r="A22" s="1235"/>
      <c r="B22" s="1235"/>
      <c r="C22" s="1235"/>
      <c r="D22" s="1235"/>
      <c r="E22" s="1235">
        <v>1</v>
      </c>
      <c r="F22" s="851"/>
      <c r="G22" s="851"/>
      <c r="H22" s="849">
        <v>1</v>
      </c>
      <c r="I22" s="1235">
        <v>1</v>
      </c>
      <c r="J22" s="851"/>
      <c r="K22" s="856"/>
      <c r="L22" s="595" t="str">
        <f>mergeValue(A22) &amp;"."&amp; mergeValue(B22)&amp;"."&amp; mergeValue(C22)&amp;"."&amp; mergeValue(D22)&amp;"."&amp; mergeValue(E22)</f>
        <v>1.1.1.1.1</v>
      </c>
      <c r="M22" s="556" t="s">
        <v>9</v>
      </c>
      <c r="N22" s="648"/>
      <c r="O22" s="1237"/>
      <c r="P22" s="1237"/>
      <c r="Q22" s="1237"/>
      <c r="R22" s="1237"/>
      <c r="S22" s="1237"/>
      <c r="T22" s="1237"/>
      <c r="U22" s="1237"/>
      <c r="V22" s="1237"/>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35"/>
      <c r="B23" s="1235"/>
      <c r="C23" s="1235"/>
      <c r="D23" s="1235"/>
      <c r="E23" s="1235"/>
      <c r="F23" s="1235">
        <v>1</v>
      </c>
      <c r="G23" s="849"/>
      <c r="H23" s="849"/>
      <c r="I23" s="1235"/>
      <c r="J23" s="1235">
        <v>1</v>
      </c>
      <c r="K23" s="857"/>
      <c r="L23" s="595"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637</v>
      </c>
      <c r="Y23" s="591"/>
      <c r="Z23" s="591" t="str">
        <f t="shared" si="0"/>
        <v>Группа потребителей</v>
      </c>
      <c r="AA23" s="591"/>
      <c r="AB23" s="591"/>
    </row>
    <row r="24" spans="1:28" ht="189" customHeight="1">
      <c r="A24" s="1235"/>
      <c r="B24" s="1235"/>
      <c r="C24" s="1235"/>
      <c r="D24" s="1235"/>
      <c r="E24" s="1235"/>
      <c r="F24" s="1235"/>
      <c r="G24" s="849">
        <v>1</v>
      </c>
      <c r="H24" s="849"/>
      <c r="I24" s="1235"/>
      <c r="J24" s="1235"/>
      <c r="K24" s="857">
        <v>1</v>
      </c>
      <c r="L24" s="595" t="str">
        <f>mergeValue(A24) &amp;"."&amp; mergeValue(B24)&amp;"."&amp; mergeValue(C24)&amp;"."&amp; mergeValue(D24)&amp;"."&amp; mergeValue(E24)&amp;"."&amp; mergeValue(F24)&amp;"."&amp; mergeValue(G24)</f>
        <v>1.1.1.1.1.1.1</v>
      </c>
      <c r="M24" s="1071"/>
      <c r="N24" s="648"/>
      <c r="O24" s="564"/>
      <c r="P24" s="564"/>
      <c r="Q24" s="1095"/>
      <c r="R24" s="1230"/>
      <c r="S24" s="1231" t="s">
        <v>84</v>
      </c>
      <c r="T24" s="1230"/>
      <c r="U24" s="1231" t="s">
        <v>85</v>
      </c>
      <c r="V24" s="564"/>
      <c r="W24" s="1206" t="s">
        <v>656</v>
      </c>
      <c r="X24" s="587" t="str">
        <f>strCheckDate(O25:V25)</f>
        <v/>
      </c>
      <c r="Y24" s="591"/>
      <c r="Z24" s="591" t="str">
        <f t="shared" si="0"/>
        <v/>
      </c>
      <c r="AA24" s="591"/>
      <c r="AB24" s="591"/>
    </row>
    <row r="25" spans="1:28" ht="11.25" hidden="1" customHeight="1">
      <c r="A25" s="1235"/>
      <c r="B25" s="1235"/>
      <c r="C25" s="1235"/>
      <c r="D25" s="1235"/>
      <c r="E25" s="1235"/>
      <c r="F25" s="1235"/>
      <c r="G25" s="849"/>
      <c r="H25" s="849"/>
      <c r="I25" s="1235"/>
      <c r="J25" s="1235"/>
      <c r="K25" s="857"/>
      <c r="L25" s="602"/>
      <c r="M25" s="648"/>
      <c r="N25" s="648"/>
      <c r="O25" s="564"/>
      <c r="P25" s="564"/>
      <c r="Q25" s="586" t="str">
        <f>R24 &amp; "-" &amp; T24</f>
        <v>-</v>
      </c>
      <c r="R25" s="1230"/>
      <c r="S25" s="1231"/>
      <c r="T25" s="1230"/>
      <c r="U25" s="1231"/>
      <c r="V25" s="564"/>
      <c r="W25" s="1207"/>
      <c r="Y25" s="591"/>
      <c r="Z25" s="591" t="str">
        <f t="shared" si="0"/>
        <v/>
      </c>
      <c r="AA25" s="591"/>
      <c r="AB25" s="591"/>
    </row>
    <row r="26" spans="1:28" ht="15" customHeight="1">
      <c r="A26" s="1235"/>
      <c r="B26" s="1235"/>
      <c r="C26" s="1235"/>
      <c r="D26" s="1235"/>
      <c r="E26" s="1235"/>
      <c r="F26" s="1235"/>
      <c r="G26" s="851"/>
      <c r="H26" s="849"/>
      <c r="I26" s="1235"/>
      <c r="J26" s="1235"/>
      <c r="K26" s="856"/>
      <c r="L26" s="540"/>
      <c r="M26" s="559" t="s">
        <v>25</v>
      </c>
      <c r="N26" s="566"/>
      <c r="O26" s="566"/>
      <c r="P26" s="566"/>
      <c r="Q26" s="566"/>
      <c r="R26" s="566"/>
      <c r="S26" s="566"/>
      <c r="T26" s="566"/>
      <c r="U26" s="566"/>
      <c r="V26" s="562"/>
      <c r="W26" s="1208"/>
      <c r="Y26" s="591"/>
      <c r="Z26" s="591" t="str">
        <f t="shared" si="0"/>
        <v>Добавить вид теплоносителя (параметры теплоносителя)</v>
      </c>
      <c r="AA26" s="591"/>
      <c r="AB26" s="591"/>
    </row>
    <row r="27" spans="1:28" ht="15" customHeight="1">
      <c r="A27" s="1235"/>
      <c r="B27" s="1235"/>
      <c r="C27" s="1235"/>
      <c r="D27" s="1235"/>
      <c r="E27" s="1235"/>
      <c r="F27" s="851"/>
      <c r="G27" s="851"/>
      <c r="H27" s="849"/>
      <c r="I27" s="1235"/>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5"/>
      <c r="B28" s="1235"/>
      <c r="C28" s="1235"/>
      <c r="D28" s="1235"/>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5"/>
      <c r="B29" s="1235"/>
      <c r="C29" s="1235"/>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5"/>
      <c r="B30" s="1235"/>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5"/>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492</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499</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4.8</vt:lpstr>
      <vt:lpstr>Форма 4.8</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Переверзева Анастасия Николаевна</cp:lastModifiedBy>
  <cp:lastPrinted>2013-08-29T08:11:20Z</cp:lastPrinted>
  <dcterms:created xsi:type="dcterms:W3CDTF">2004-05-21T07:18:45Z</dcterms:created>
  <dcterms:modified xsi:type="dcterms:W3CDTF">2019-01-09T12:27:59Z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